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30.40.212\share\101.県の基準類（営繕）\210.週休2日確保工事要領\R08.04_週休2日確保要領（完全週休2日）改定、運用策定\様式（週休2日確保状況報告）\"/>
    </mc:Choice>
  </mc:AlternateContent>
  <xr:revisionPtr revIDLastSave="0" documentId="13_ncr:1_{0EA6E81D-9579-45C6-8F51-32E241C26A84}" xr6:coauthVersionLast="47" xr6:coauthVersionMax="47" xr10:uidLastSave="{00000000-0000-0000-0000-000000000000}"/>
  <bookViews>
    <workbookView xWindow="-120" yWindow="-120" windowWidth="29040" windowHeight="15720" xr2:uid="{7BA8F686-D211-42ED-A764-13986BAB2110}"/>
  </bookViews>
  <sheets>
    <sheet name="入力シート①" sheetId="3" r:id="rId1"/>
    <sheet name="入力シート②" sheetId="1" r:id="rId2"/>
    <sheet name="印刷用シート" sheetId="2" r:id="rId3"/>
  </sheets>
  <definedNames>
    <definedName name="_xlnm.Print_Area" localSheetId="2">印刷用シート!$A$1:$AQ$45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 i="2" l="1"/>
  <c r="A10" i="2" l="1"/>
  <c r="Q4" i="2" s="1"/>
  <c r="D9" i="3" a="1"/>
  <c r="D9" i="3" s="1"/>
  <c r="A1" i="2" s="1"/>
  <c r="AE9" i="2"/>
  <c r="E18" i="3"/>
  <c r="D7" i="1" l="1"/>
  <c r="AT3" i="2"/>
  <c r="AL9" i="2"/>
  <c r="B16" i="1"/>
  <c r="C16" i="1" s="1"/>
  <c r="C7" i="1" l="1"/>
  <c r="H16" i="1" s="1"/>
  <c r="I9" i="2"/>
  <c r="D7" i="2"/>
  <c r="D10" i="2"/>
  <c r="D9" i="2"/>
  <c r="F16" i="1" l="1"/>
  <c r="G16" i="1"/>
  <c r="AK10" i="2"/>
  <c r="D6" i="2"/>
  <c r="D5" i="2"/>
  <c r="D4" i="2"/>
  <c r="AM10" i="2" l="1"/>
  <c r="AP9" i="2"/>
  <c r="B15" i="1"/>
  <c r="C15" i="1" s="1"/>
  <c r="B17" i="1"/>
  <c r="C17" i="1" s="1"/>
  <c r="H17" i="1" s="1"/>
  <c r="A16" i="2"/>
  <c r="G17" i="1" l="1"/>
  <c r="AI16" i="2"/>
  <c r="B14" i="1"/>
  <c r="C14" i="1" s="1"/>
  <c r="A21" i="2"/>
  <c r="B16" i="2"/>
  <c r="B18" i="1"/>
  <c r="C18" i="1" s="1"/>
  <c r="H18" i="1" s="1"/>
  <c r="AH16" i="2"/>
  <c r="AG16" i="2"/>
  <c r="AG17" i="2" l="1"/>
  <c r="AI17" i="2"/>
  <c r="AA17" i="2"/>
  <c r="AH17" i="2"/>
  <c r="R17" i="2"/>
  <c r="U17" i="2"/>
  <c r="Z17" i="2"/>
  <c r="L17" i="2"/>
  <c r="G17" i="2"/>
  <c r="Y17" i="2"/>
  <c r="O17" i="2"/>
  <c r="Q17" i="2"/>
  <c r="N17" i="2"/>
  <c r="K17" i="2"/>
  <c r="X17" i="2"/>
  <c r="AF17" i="2"/>
  <c r="AC17" i="2"/>
  <c r="V17" i="2"/>
  <c r="W17" i="2"/>
  <c r="AB17" i="2"/>
  <c r="AE17" i="2"/>
  <c r="AD17" i="2"/>
  <c r="E17" i="2"/>
  <c r="I17" i="2"/>
  <c r="P17" i="2"/>
  <c r="H17" i="2"/>
  <c r="M17" i="2"/>
  <c r="J17" i="2"/>
  <c r="F17" i="2"/>
  <c r="T17" i="2"/>
  <c r="S17" i="2"/>
  <c r="G18" i="1"/>
  <c r="AI21" i="2"/>
  <c r="AG21" i="2"/>
  <c r="AH21" i="2"/>
  <c r="B21" i="2"/>
  <c r="Z22" i="2" s="1"/>
  <c r="B13" i="1"/>
  <c r="A26" i="2"/>
  <c r="B19" i="1"/>
  <c r="C19" i="1" s="1"/>
  <c r="H19" i="1" s="1"/>
  <c r="AH22" i="2" l="1"/>
  <c r="V22" i="2"/>
  <c r="P22" i="2"/>
  <c r="Q22" i="2"/>
  <c r="X22" i="2"/>
  <c r="AB22" i="2"/>
  <c r="E22" i="2"/>
  <c r="T22" i="2"/>
  <c r="R22" i="2"/>
  <c r="AD22" i="2"/>
  <c r="AA22" i="2"/>
  <c r="M22" i="2"/>
  <c r="W22" i="2"/>
  <c r="AC22" i="2"/>
  <c r="H22" i="2"/>
  <c r="F22" i="2"/>
  <c r="G22" i="2"/>
  <c r="I22" i="2"/>
  <c r="S22" i="2"/>
  <c r="AI22" i="2"/>
  <c r="U22" i="2"/>
  <c r="AF22" i="2"/>
  <c r="Y22" i="2"/>
  <c r="R27" i="2"/>
  <c r="AE22" i="2"/>
  <c r="O22" i="2"/>
  <c r="AG22" i="2"/>
  <c r="K22" i="2"/>
  <c r="N22" i="2"/>
  <c r="J22" i="2"/>
  <c r="L22" i="2"/>
  <c r="F19" i="1"/>
  <c r="G19" i="1"/>
  <c r="B12" i="1"/>
  <c r="C12" i="1" s="1"/>
  <c r="F18" i="1" s="1"/>
  <c r="C13" i="1"/>
  <c r="AI26" i="2"/>
  <c r="AG26" i="2"/>
  <c r="AH26" i="2"/>
  <c r="B20" i="1"/>
  <c r="C20" i="1" s="1"/>
  <c r="H20" i="1" s="1"/>
  <c r="A31" i="2"/>
  <c r="B26" i="2"/>
  <c r="F27" i="2" s="1"/>
  <c r="U27" i="2" l="1"/>
  <c r="Y27" i="2"/>
  <c r="AG27" i="2"/>
  <c r="G27" i="2"/>
  <c r="N27" i="2"/>
  <c r="AI27" i="2"/>
  <c r="M27" i="2"/>
  <c r="E27" i="2"/>
  <c r="P27" i="2"/>
  <c r="Q27" i="2"/>
  <c r="AH27" i="2"/>
  <c r="AC27" i="2"/>
  <c r="AF27" i="2"/>
  <c r="T27" i="2"/>
  <c r="AD27" i="2"/>
  <c r="I27" i="2"/>
  <c r="J27" i="2"/>
  <c r="W27" i="2"/>
  <c r="Z27" i="2"/>
  <c r="V27" i="2"/>
  <c r="S27" i="2"/>
  <c r="K27" i="2"/>
  <c r="AE27" i="2"/>
  <c r="AA27" i="2"/>
  <c r="O27" i="2"/>
  <c r="X27" i="2"/>
  <c r="G32" i="2"/>
  <c r="H27" i="2"/>
  <c r="AB27" i="2"/>
  <c r="L27" i="2"/>
  <c r="B11" i="1"/>
  <c r="C11" i="1" s="1"/>
  <c r="F17" i="1" s="1"/>
  <c r="F20" i="1"/>
  <c r="G20" i="1"/>
  <c r="AI31" i="2"/>
  <c r="AI32" i="2" s="1"/>
  <c r="AH31" i="2"/>
  <c r="AG31" i="2"/>
  <c r="B21" i="1"/>
  <c r="C21" i="1" s="1"/>
  <c r="H21" i="1" s="1"/>
  <c r="B31" i="2"/>
  <c r="R32" i="2" s="1"/>
  <c r="A36" i="2"/>
  <c r="J32" i="2" l="1"/>
  <c r="AG32" i="2"/>
  <c r="V32" i="2"/>
  <c r="Z32" i="2"/>
  <c r="U32" i="2"/>
  <c r="F32" i="2"/>
  <c r="AE32" i="2"/>
  <c r="AH32" i="2"/>
  <c r="T32" i="2"/>
  <c r="X32" i="2"/>
  <c r="S32" i="2"/>
  <c r="I32" i="2"/>
  <c r="K32" i="2"/>
  <c r="H32" i="2"/>
  <c r="L32" i="2"/>
  <c r="AF32" i="2"/>
  <c r="N32" i="2"/>
  <c r="M32" i="2"/>
  <c r="P32" i="2"/>
  <c r="W32" i="2"/>
  <c r="J37" i="2"/>
  <c r="I37" i="2"/>
  <c r="S37" i="2"/>
  <c r="F37" i="2"/>
  <c r="O32" i="2"/>
  <c r="AA32" i="2"/>
  <c r="Y32" i="2"/>
  <c r="B10" i="1"/>
  <c r="E18" i="2" s="1"/>
  <c r="AB32" i="2"/>
  <c r="Q32" i="2"/>
  <c r="E32" i="2"/>
  <c r="AC32" i="2"/>
  <c r="AD32" i="2"/>
  <c r="C10" i="1"/>
  <c r="F21" i="1"/>
  <c r="G21" i="1"/>
  <c r="AH36" i="2"/>
  <c r="AI36" i="2"/>
  <c r="AG36" i="2"/>
  <c r="E20" i="2"/>
  <c r="F20" i="2"/>
  <c r="H20" i="2"/>
  <c r="B22" i="1"/>
  <c r="C22" i="1" s="1"/>
  <c r="H22" i="1" s="1"/>
  <c r="I19" i="2"/>
  <c r="I18" i="2"/>
  <c r="J18" i="2"/>
  <c r="G19" i="2"/>
  <c r="G18" i="2"/>
  <c r="H19" i="2"/>
  <c r="H18" i="2"/>
  <c r="J19" i="2"/>
  <c r="A41" i="2"/>
  <c r="B36" i="2"/>
  <c r="W37" i="2" s="1"/>
  <c r="E19" i="2" l="1"/>
  <c r="F18" i="2"/>
  <c r="F19" i="2"/>
  <c r="AI37" i="2"/>
  <c r="AH37" i="2"/>
  <c r="AA37" i="2"/>
  <c r="P37" i="2"/>
  <c r="AG37" i="2"/>
  <c r="Z37" i="2"/>
  <c r="O37" i="2"/>
  <c r="AB37" i="2"/>
  <c r="G37" i="2"/>
  <c r="AE37" i="2"/>
  <c r="K37" i="2"/>
  <c r="L37" i="2"/>
  <c r="R37" i="2"/>
  <c r="N37" i="2"/>
  <c r="A46" i="2"/>
  <c r="M42" i="2"/>
  <c r="X37" i="2"/>
  <c r="T37" i="2"/>
  <c r="E37" i="2"/>
  <c r="M37" i="2"/>
  <c r="AF37" i="2"/>
  <c r="Q37" i="2"/>
  <c r="Y37" i="2"/>
  <c r="U37" i="2"/>
  <c r="AC37" i="2"/>
  <c r="AD37" i="2"/>
  <c r="V37" i="2"/>
  <c r="H37" i="2"/>
  <c r="F22" i="1"/>
  <c r="G22" i="1"/>
  <c r="AH41" i="2"/>
  <c r="AI41" i="2"/>
  <c r="AG41" i="2"/>
  <c r="B23" i="1"/>
  <c r="K19" i="2"/>
  <c r="K18" i="2"/>
  <c r="B41" i="2"/>
  <c r="U42" i="2" s="1"/>
  <c r="E42" i="2" l="1"/>
  <c r="N42" i="2"/>
  <c r="W42" i="2"/>
  <c r="G42" i="2"/>
  <c r="AE42" i="2"/>
  <c r="AG42" i="2"/>
  <c r="AI42" i="2"/>
  <c r="A51" i="2"/>
  <c r="AI46" i="2"/>
  <c r="B46" i="2"/>
  <c r="Z47" i="2" s="1"/>
  <c r="AG46" i="2"/>
  <c r="AH46" i="2"/>
  <c r="AC42" i="2"/>
  <c r="AB42" i="2"/>
  <c r="F42" i="2"/>
  <c r="AF42" i="2"/>
  <c r="J42" i="2"/>
  <c r="R42" i="2"/>
  <c r="Y42" i="2"/>
  <c r="V42" i="2"/>
  <c r="AD42" i="2"/>
  <c r="Z42" i="2"/>
  <c r="AH42" i="2"/>
  <c r="Q42" i="2"/>
  <c r="L42" i="2"/>
  <c r="P42" i="2"/>
  <c r="H42" i="2"/>
  <c r="X42" i="2"/>
  <c r="S42" i="2"/>
  <c r="O42" i="2"/>
  <c r="T42" i="2"/>
  <c r="AA42" i="2"/>
  <c r="I42" i="2"/>
  <c r="K42" i="2"/>
  <c r="C23" i="1"/>
  <c r="H23" i="1" s="1"/>
  <c r="J20" i="2"/>
  <c r="K20" i="2"/>
  <c r="B24" i="1"/>
  <c r="L18" i="2"/>
  <c r="L19" i="2"/>
  <c r="AG47" i="2" l="1"/>
  <c r="J47" i="2"/>
  <c r="AA47" i="2"/>
  <c r="T47" i="2"/>
  <c r="R47" i="2"/>
  <c r="P47" i="2"/>
  <c r="AD47" i="2"/>
  <c r="M47" i="2"/>
  <c r="X47" i="2"/>
  <c r="S47" i="2"/>
  <c r="AF47" i="2"/>
  <c r="I47" i="2"/>
  <c r="U47" i="2"/>
  <c r="K47" i="2"/>
  <c r="L47" i="2"/>
  <c r="G47" i="2"/>
  <c r="AB47" i="2"/>
  <c r="N47" i="2"/>
  <c r="E47" i="2"/>
  <c r="Y47" i="2"/>
  <c r="W47" i="2"/>
  <c r="O47" i="2"/>
  <c r="AH47" i="2"/>
  <c r="AE47" i="2"/>
  <c r="AC47" i="2"/>
  <c r="B51" i="2"/>
  <c r="R52" i="2" s="1"/>
  <c r="A56" i="2"/>
  <c r="U52" i="2"/>
  <c r="Z52" i="2"/>
  <c r="J52" i="2"/>
  <c r="AI51" i="2"/>
  <c r="AI52" i="2" s="1"/>
  <c r="G52" i="2"/>
  <c r="M52" i="2"/>
  <c r="AA52" i="2"/>
  <c r="AH51" i="2"/>
  <c r="AH52" i="2" s="1"/>
  <c r="AG51" i="2"/>
  <c r="Q52" i="2"/>
  <c r="I52" i="2"/>
  <c r="V47" i="2"/>
  <c r="H47" i="2"/>
  <c r="F47" i="2"/>
  <c r="AI47" i="2"/>
  <c r="Q47" i="2"/>
  <c r="L20" i="2"/>
  <c r="G23" i="1"/>
  <c r="F23" i="1"/>
  <c r="C24" i="1"/>
  <c r="H24" i="1" s="1"/>
  <c r="B25" i="1"/>
  <c r="G20" i="2"/>
  <c r="N52" i="2" l="1"/>
  <c r="V52" i="2"/>
  <c r="AG52" i="2"/>
  <c r="AB52" i="2"/>
  <c r="AF52" i="2"/>
  <c r="H52" i="2"/>
  <c r="AD52" i="2"/>
  <c r="AC52" i="2"/>
  <c r="Y52" i="2"/>
  <c r="E52" i="2"/>
  <c r="AE52" i="2"/>
  <c r="T52" i="2"/>
  <c r="S52" i="2"/>
  <c r="K52" i="2"/>
  <c r="F52" i="2"/>
  <c r="AH56" i="2"/>
  <c r="AG56" i="2"/>
  <c r="A61" i="2"/>
  <c r="AI56" i="2"/>
  <c r="B56" i="2"/>
  <c r="AA57" i="2" s="1"/>
  <c r="O52" i="2"/>
  <c r="L52" i="2"/>
  <c r="P52" i="2"/>
  <c r="W52" i="2"/>
  <c r="X52" i="2"/>
  <c r="F24" i="1"/>
  <c r="M20" i="2"/>
  <c r="G24" i="1"/>
  <c r="C25" i="1"/>
  <c r="H25" i="1" s="1"/>
  <c r="B26" i="1"/>
  <c r="J57" i="2" l="1"/>
  <c r="A66" i="2"/>
  <c r="AH61" i="2"/>
  <c r="AI61" i="2"/>
  <c r="B61" i="2"/>
  <c r="K62" i="2" s="1"/>
  <c r="AG61" i="2"/>
  <c r="E62" i="2"/>
  <c r="AA62" i="2"/>
  <c r="F62" i="2"/>
  <c r="P62" i="2"/>
  <c r="G57" i="2"/>
  <c r="I57" i="2"/>
  <c r="R57" i="2"/>
  <c r="V57" i="2"/>
  <c r="Y57" i="2"/>
  <c r="AF57" i="2"/>
  <c r="X57" i="2"/>
  <c r="P57" i="2"/>
  <c r="AB57" i="2"/>
  <c r="M57" i="2"/>
  <c r="AG57" i="2"/>
  <c r="F57" i="2"/>
  <c r="W57" i="2"/>
  <c r="AC57" i="2"/>
  <c r="Z57" i="2"/>
  <c r="AE57" i="2"/>
  <c r="L57" i="2"/>
  <c r="AI57" i="2"/>
  <c r="U57" i="2"/>
  <c r="H57" i="2"/>
  <c r="O57" i="2"/>
  <c r="S57" i="2"/>
  <c r="Q57" i="2"/>
  <c r="AD57" i="2"/>
  <c r="C26" i="1"/>
  <c r="H26" i="1" s="1"/>
  <c r="T57" i="2"/>
  <c r="K57" i="2"/>
  <c r="AH57" i="2"/>
  <c r="E57" i="2"/>
  <c r="N57" i="2"/>
  <c r="G25" i="1"/>
  <c r="F25" i="1"/>
  <c r="B27" i="1"/>
  <c r="I20" i="2"/>
  <c r="G26" i="1" l="1"/>
  <c r="F26" i="1"/>
  <c r="G62" i="2"/>
  <c r="X62" i="2"/>
  <c r="AD62" i="2"/>
  <c r="M62" i="2"/>
  <c r="AF62" i="2"/>
  <c r="AE62" i="2"/>
  <c r="AH62" i="2"/>
  <c r="Y62" i="2"/>
  <c r="AB62" i="2"/>
  <c r="W62" i="2"/>
  <c r="AC62" i="2"/>
  <c r="A71" i="2"/>
  <c r="AG66" i="2"/>
  <c r="B66" i="2"/>
  <c r="AB67" i="2" s="1"/>
  <c r="N67" i="2"/>
  <c r="AH66" i="2"/>
  <c r="AI66" i="2"/>
  <c r="AI67" i="2" s="1"/>
  <c r="T62" i="2"/>
  <c r="C27" i="1"/>
  <c r="H27" i="1" s="1"/>
  <c r="AI62" i="2"/>
  <c r="Z62" i="2"/>
  <c r="Q62" i="2"/>
  <c r="J62" i="2"/>
  <c r="S62" i="2"/>
  <c r="I62" i="2"/>
  <c r="N62" i="2"/>
  <c r="U62" i="2"/>
  <c r="AG62" i="2"/>
  <c r="H62" i="2"/>
  <c r="L62" i="2"/>
  <c r="V62" i="2"/>
  <c r="O62" i="2"/>
  <c r="R62" i="2"/>
  <c r="B28" i="1"/>
  <c r="AF67" i="2" l="1"/>
  <c r="O67" i="2"/>
  <c r="AG67" i="2"/>
  <c r="Y67" i="2"/>
  <c r="M67" i="2"/>
  <c r="AC67" i="2"/>
  <c r="Z67" i="2"/>
  <c r="AD67" i="2"/>
  <c r="E67" i="2"/>
  <c r="Q67" i="2"/>
  <c r="G67" i="2"/>
  <c r="K67" i="2"/>
  <c r="AE67" i="2"/>
  <c r="AA67" i="2"/>
  <c r="J67" i="2"/>
  <c r="AH67" i="2"/>
  <c r="B29" i="1"/>
  <c r="G27" i="1"/>
  <c r="I67" i="2"/>
  <c r="F67" i="2"/>
  <c r="P67" i="2"/>
  <c r="H67" i="2"/>
  <c r="L67" i="2"/>
  <c r="U67" i="2"/>
  <c r="V67" i="2"/>
  <c r="F27" i="1"/>
  <c r="S67" i="2"/>
  <c r="T67" i="2"/>
  <c r="AH71" i="2"/>
  <c r="A76" i="2"/>
  <c r="AI71" i="2"/>
  <c r="AG71" i="2"/>
  <c r="B71" i="2"/>
  <c r="K72" i="2" s="1"/>
  <c r="T72" i="2"/>
  <c r="S72" i="2"/>
  <c r="AB72" i="2"/>
  <c r="W67" i="2"/>
  <c r="X67" i="2"/>
  <c r="R67" i="2"/>
  <c r="C28" i="1"/>
  <c r="H28" i="1" s="1"/>
  <c r="V72" i="2" l="1"/>
  <c r="W72" i="2"/>
  <c r="U72" i="2"/>
  <c r="H72" i="2"/>
  <c r="X72" i="2"/>
  <c r="E72" i="2"/>
  <c r="Q72" i="2"/>
  <c r="L72" i="2"/>
  <c r="AA72" i="2"/>
  <c r="AD72" i="2"/>
  <c r="M72" i="2"/>
  <c r="O72" i="2"/>
  <c r="C29" i="1"/>
  <c r="G72" i="2"/>
  <c r="AE72" i="2"/>
  <c r="R72" i="2"/>
  <c r="Y72" i="2"/>
  <c r="I72" i="2"/>
  <c r="AI72" i="2"/>
  <c r="B30" i="1"/>
  <c r="B31" i="1" s="1"/>
  <c r="AF72" i="2"/>
  <c r="F72" i="2"/>
  <c r="J72" i="2"/>
  <c r="P72" i="2"/>
  <c r="Z72" i="2"/>
  <c r="AC72" i="2"/>
  <c r="N72" i="2"/>
  <c r="AG72" i="2"/>
  <c r="AI76" i="2"/>
  <c r="AG76" i="2"/>
  <c r="A81" i="2"/>
  <c r="AH76" i="2"/>
  <c r="B76" i="2"/>
  <c r="O77" i="2" s="1"/>
  <c r="AH77" i="2"/>
  <c r="AH72" i="2"/>
  <c r="F28" i="1"/>
  <c r="G28" i="1"/>
  <c r="AI77" i="2" l="1"/>
  <c r="K77" i="2"/>
  <c r="C30" i="1"/>
  <c r="H30" i="1" s="1"/>
  <c r="X77" i="2"/>
  <c r="AE77" i="2"/>
  <c r="J77" i="2"/>
  <c r="U77" i="2"/>
  <c r="L77" i="2"/>
  <c r="AD77" i="2"/>
  <c r="H29" i="1"/>
  <c r="F29" i="1"/>
  <c r="G29" i="1"/>
  <c r="AF77" i="2"/>
  <c r="AB77" i="2"/>
  <c r="V77" i="2"/>
  <c r="AC77" i="2"/>
  <c r="Z77" i="2"/>
  <c r="E77" i="2"/>
  <c r="G30" i="1"/>
  <c r="T77" i="2"/>
  <c r="Y77" i="2"/>
  <c r="Q77" i="2"/>
  <c r="R77" i="2"/>
  <c r="G77" i="2"/>
  <c r="S77" i="2"/>
  <c r="N77" i="2"/>
  <c r="I77" i="2"/>
  <c r="F30" i="1"/>
  <c r="AA77" i="2"/>
  <c r="H77" i="2"/>
  <c r="AG81" i="2"/>
  <c r="B81" i="2"/>
  <c r="L82" i="2" s="1"/>
  <c r="AH81" i="2"/>
  <c r="V82" i="2"/>
  <c r="AI81" i="2"/>
  <c r="AI82" i="2" s="1"/>
  <c r="A86" i="2"/>
  <c r="AG77" i="2"/>
  <c r="F77" i="2"/>
  <c r="P77" i="2"/>
  <c r="W77" i="2"/>
  <c r="M77" i="2"/>
  <c r="C31" i="1"/>
  <c r="H31" i="1" s="1"/>
  <c r="B32" i="1"/>
  <c r="R82" i="2" l="1"/>
  <c r="Z82" i="2"/>
  <c r="H82" i="2"/>
  <c r="Y82" i="2"/>
  <c r="K82" i="2"/>
  <c r="F82" i="2"/>
  <c r="E82" i="2"/>
  <c r="AG82" i="2"/>
  <c r="W82" i="2"/>
  <c r="X82" i="2"/>
  <c r="T82" i="2"/>
  <c r="AB82" i="2"/>
  <c r="AG86" i="2"/>
  <c r="AH86" i="2"/>
  <c r="A91" i="2"/>
  <c r="AI86" i="2"/>
  <c r="B86" i="2"/>
  <c r="C32" i="1"/>
  <c r="H32" i="1" s="1"/>
  <c r="S82" i="2"/>
  <c r="P82" i="2"/>
  <c r="G82" i="2"/>
  <c r="M82" i="2"/>
  <c r="AH82" i="2"/>
  <c r="Q82" i="2"/>
  <c r="I82" i="2"/>
  <c r="AA82" i="2"/>
  <c r="U82" i="2"/>
  <c r="O82" i="2"/>
  <c r="N82" i="2"/>
  <c r="J82" i="2"/>
  <c r="AF82" i="2"/>
  <c r="AD82" i="2"/>
  <c r="AE82" i="2"/>
  <c r="AC82" i="2"/>
  <c r="G31" i="1"/>
  <c r="F31" i="1"/>
  <c r="B33" i="1"/>
  <c r="AG87" i="2" l="1"/>
  <c r="S87" i="2"/>
  <c r="AA87" i="2"/>
  <c r="I87" i="2"/>
  <c r="E87" i="2"/>
  <c r="AI87" i="2"/>
  <c r="O87" i="2"/>
  <c r="G87" i="2"/>
  <c r="V87" i="2"/>
  <c r="W87" i="2"/>
  <c r="R87" i="2"/>
  <c r="Z87" i="2"/>
  <c r="M87" i="2"/>
  <c r="AB87" i="2"/>
  <c r="F32" i="1"/>
  <c r="AE87" i="2"/>
  <c r="Y87" i="2"/>
  <c r="G32" i="1"/>
  <c r="AD87" i="2"/>
  <c r="P87" i="2"/>
  <c r="T87" i="2"/>
  <c r="L87" i="2"/>
  <c r="AH87" i="2"/>
  <c r="U87" i="2"/>
  <c r="Q87" i="2"/>
  <c r="J87" i="2"/>
  <c r="AC87" i="2"/>
  <c r="K87" i="2"/>
  <c r="AF87" i="2"/>
  <c r="H87" i="2"/>
  <c r="A96" i="2"/>
  <c r="AG91" i="2"/>
  <c r="B91" i="2"/>
  <c r="X92" i="2" s="1"/>
  <c r="AI91" i="2"/>
  <c r="H92" i="2"/>
  <c r="AH91" i="2"/>
  <c r="N87" i="2"/>
  <c r="F87" i="2"/>
  <c r="X87" i="2"/>
  <c r="C33" i="1"/>
  <c r="H33" i="1" s="1"/>
  <c r="B34" i="1"/>
  <c r="F92" i="2" l="1"/>
  <c r="I92" i="2"/>
  <c r="V92" i="2"/>
  <c r="K92" i="2"/>
  <c r="Q92" i="2"/>
  <c r="U92" i="2"/>
  <c r="AG92" i="2"/>
  <c r="Y92" i="2"/>
  <c r="Z92" i="2"/>
  <c r="AA92" i="2"/>
  <c r="AD92" i="2"/>
  <c r="O92" i="2"/>
  <c r="AE92" i="2"/>
  <c r="J92" i="2"/>
  <c r="S92" i="2"/>
  <c r="L92" i="2"/>
  <c r="P92" i="2"/>
  <c r="M92" i="2"/>
  <c r="N92" i="2"/>
  <c r="E92" i="2"/>
  <c r="AF92" i="2"/>
  <c r="W92" i="2"/>
  <c r="AH92" i="2"/>
  <c r="R92" i="2"/>
  <c r="T92" i="2"/>
  <c r="AC92" i="2"/>
  <c r="C34" i="1"/>
  <c r="H34" i="1" s="1"/>
  <c r="AH96" i="2"/>
  <c r="A101" i="2"/>
  <c r="AI96" i="2"/>
  <c r="AI97" i="2" s="1"/>
  <c r="AG96" i="2"/>
  <c r="B96" i="2"/>
  <c r="AA97" i="2" s="1"/>
  <c r="S97" i="2"/>
  <c r="O97" i="2"/>
  <c r="L97" i="2"/>
  <c r="F97" i="2"/>
  <c r="AI92" i="2"/>
  <c r="G92" i="2"/>
  <c r="AB92" i="2"/>
  <c r="G34" i="1"/>
  <c r="G33" i="1"/>
  <c r="F33" i="1"/>
  <c r="B35" i="1"/>
  <c r="G97" i="2" l="1"/>
  <c r="Z97" i="2"/>
  <c r="AD97" i="2"/>
  <c r="AC97" i="2"/>
  <c r="AG97" i="2"/>
  <c r="W97" i="2"/>
  <c r="K97" i="2"/>
  <c r="V97" i="2"/>
  <c r="AE97" i="2"/>
  <c r="Q97" i="2"/>
  <c r="N97" i="2"/>
  <c r="T97" i="2"/>
  <c r="U97" i="2"/>
  <c r="F34" i="1"/>
  <c r="X97" i="2"/>
  <c r="Y97" i="2"/>
  <c r="AF97" i="2"/>
  <c r="J97" i="2"/>
  <c r="AH97" i="2"/>
  <c r="C35" i="1"/>
  <c r="I97" i="2"/>
  <c r="A106" i="2"/>
  <c r="AI101" i="2"/>
  <c r="AG101" i="2"/>
  <c r="AH101" i="2"/>
  <c r="B101" i="2"/>
  <c r="R102" i="2" s="1"/>
  <c r="AH102" i="2"/>
  <c r="AD102" i="2"/>
  <c r="P97" i="2"/>
  <c r="E97" i="2"/>
  <c r="M97" i="2"/>
  <c r="AB97" i="2"/>
  <c r="H97" i="2"/>
  <c r="R97" i="2"/>
  <c r="B36" i="1"/>
  <c r="AI102" i="2" l="1"/>
  <c r="J102" i="2"/>
  <c r="AB102" i="2"/>
  <c r="F35" i="1"/>
  <c r="H35" i="1" s="1"/>
  <c r="G35" i="1"/>
  <c r="AG102" i="2"/>
  <c r="K102" i="2"/>
  <c r="G102" i="2"/>
  <c r="AF102" i="2"/>
  <c r="E102" i="2"/>
  <c r="L102" i="2"/>
  <c r="N102" i="2"/>
  <c r="O102" i="2"/>
  <c r="U102" i="2"/>
  <c r="H102" i="2"/>
  <c r="W102" i="2"/>
  <c r="AC102" i="2"/>
  <c r="AH106" i="2"/>
  <c r="AI106" i="2"/>
  <c r="AI107" i="2" s="1"/>
  <c r="B106" i="2"/>
  <c r="I107" i="2" s="1"/>
  <c r="A111" i="2"/>
  <c r="AG106" i="2"/>
  <c r="AG107" i="2" s="1"/>
  <c r="AH107" i="2"/>
  <c r="M102" i="2"/>
  <c r="P102" i="2"/>
  <c r="S102" i="2"/>
  <c r="I102" i="2"/>
  <c r="AA102" i="2"/>
  <c r="Q102" i="2"/>
  <c r="Z102" i="2"/>
  <c r="AE102" i="2"/>
  <c r="X102" i="2"/>
  <c r="T102" i="2"/>
  <c r="V102" i="2"/>
  <c r="F102" i="2"/>
  <c r="Y102" i="2"/>
  <c r="C36" i="1"/>
  <c r="H36" i="1" s="1"/>
  <c r="B37" i="1"/>
  <c r="AB107" i="2" l="1"/>
  <c r="Q107" i="2"/>
  <c r="Y107" i="2"/>
  <c r="U107" i="2"/>
  <c r="T107" i="2"/>
  <c r="AC107" i="2"/>
  <c r="O107" i="2"/>
  <c r="L107" i="2"/>
  <c r="X107" i="2"/>
  <c r="F107" i="2"/>
  <c r="Z107" i="2"/>
  <c r="K107" i="2"/>
  <c r="AF107" i="2"/>
  <c r="AD107" i="2"/>
  <c r="AA107" i="2"/>
  <c r="G107" i="2"/>
  <c r="H107" i="2"/>
  <c r="S107" i="2"/>
  <c r="V107" i="2"/>
  <c r="W107" i="2"/>
  <c r="N107" i="2"/>
  <c r="E107" i="2"/>
  <c r="P107" i="2"/>
  <c r="J107" i="2"/>
  <c r="M107" i="2"/>
  <c r="AE107" i="2"/>
  <c r="A116" i="2"/>
  <c r="AI111" i="2"/>
  <c r="AH111" i="2"/>
  <c r="AG111" i="2"/>
  <c r="B111" i="2"/>
  <c r="AB112" i="2" s="1"/>
  <c r="Y112" i="2"/>
  <c r="T112" i="2"/>
  <c r="J112" i="2"/>
  <c r="AI112" i="2"/>
  <c r="R107" i="2"/>
  <c r="G36" i="1"/>
  <c r="F36" i="1"/>
  <c r="C37" i="1"/>
  <c r="H37" i="1" s="1"/>
  <c r="B38" i="1"/>
  <c r="M112" i="2" l="1"/>
  <c r="U112" i="2"/>
  <c r="AE112" i="2"/>
  <c r="S112" i="2"/>
  <c r="R112" i="2"/>
  <c r="Z112" i="2"/>
  <c r="X112" i="2"/>
  <c r="E112" i="2"/>
  <c r="AH112" i="2"/>
  <c r="K112" i="2"/>
  <c r="AG112" i="2"/>
  <c r="I112" i="2"/>
  <c r="AF112" i="2"/>
  <c r="H112" i="2"/>
  <c r="Q112" i="2"/>
  <c r="AA112" i="2"/>
  <c r="AD112" i="2"/>
  <c r="V112" i="2"/>
  <c r="A121" i="2"/>
  <c r="AG116" i="2"/>
  <c r="AI116" i="2"/>
  <c r="B116" i="2"/>
  <c r="U117" i="2" s="1"/>
  <c r="AI117" i="2"/>
  <c r="AH116" i="2"/>
  <c r="L112" i="2"/>
  <c r="AC112" i="2"/>
  <c r="O112" i="2"/>
  <c r="P112" i="2"/>
  <c r="N112" i="2"/>
  <c r="G112" i="2"/>
  <c r="W112" i="2"/>
  <c r="F112" i="2"/>
  <c r="G37" i="1"/>
  <c r="F37" i="1"/>
  <c r="C38" i="1"/>
  <c r="B39" i="1"/>
  <c r="O117" i="2" l="1"/>
  <c r="S117" i="2"/>
  <c r="J117" i="2"/>
  <c r="Y117" i="2"/>
  <c r="T117" i="2"/>
  <c r="Q117" i="2"/>
  <c r="P117" i="2"/>
  <c r="AE117" i="2"/>
  <c r="I117" i="2"/>
  <c r="K117" i="2"/>
  <c r="N117" i="2"/>
  <c r="E117" i="2"/>
  <c r="H117" i="2"/>
  <c r="AF117" i="2"/>
  <c r="L117" i="2"/>
  <c r="R117" i="2"/>
  <c r="AB117" i="2"/>
  <c r="AA117" i="2"/>
  <c r="Z117" i="2"/>
  <c r="AH117" i="2"/>
  <c r="W117" i="2"/>
  <c r="AC117" i="2"/>
  <c r="F117" i="2"/>
  <c r="AD117" i="2"/>
  <c r="X117" i="2"/>
  <c r="AG117" i="2"/>
  <c r="B121" i="2"/>
  <c r="V122" i="2" s="1"/>
  <c r="S122" i="2"/>
  <c r="A126" i="2"/>
  <c r="AH121" i="2"/>
  <c r="AG121" i="2"/>
  <c r="U122" i="2"/>
  <c r="AI121" i="2"/>
  <c r="I122" i="2"/>
  <c r="AF122" i="2"/>
  <c r="Z122" i="2"/>
  <c r="M117" i="2"/>
  <c r="V117" i="2"/>
  <c r="G117" i="2"/>
  <c r="G38" i="1"/>
  <c r="F38" i="1"/>
  <c r="C39" i="1"/>
  <c r="B40" i="1"/>
  <c r="K122" i="2" l="1"/>
  <c r="AA122" i="2"/>
  <c r="P122" i="2"/>
  <c r="G122" i="2"/>
  <c r="AE122" i="2"/>
  <c r="H38" i="1"/>
  <c r="X122" i="2"/>
  <c r="AC122" i="2"/>
  <c r="J122" i="2"/>
  <c r="L122" i="2"/>
  <c r="N122" i="2"/>
  <c r="AD122" i="2"/>
  <c r="M122" i="2"/>
  <c r="O122" i="2"/>
  <c r="R122" i="2"/>
  <c r="E122" i="2"/>
  <c r="W122" i="2"/>
  <c r="Y122" i="2"/>
  <c r="AG122" i="2"/>
  <c r="AI122" i="2"/>
  <c r="T122" i="2"/>
  <c r="Q122" i="2"/>
  <c r="AH126" i="2"/>
  <c r="A131" i="2"/>
  <c r="B126" i="2"/>
  <c r="AB127" i="2" s="1"/>
  <c r="AI126" i="2"/>
  <c r="AG126" i="2"/>
  <c r="AB122" i="2"/>
  <c r="AH122" i="2"/>
  <c r="H122" i="2"/>
  <c r="F122" i="2"/>
  <c r="G39" i="1"/>
  <c r="F39" i="1"/>
  <c r="H39" i="1" s="1"/>
  <c r="C40" i="1"/>
  <c r="B41" i="1"/>
  <c r="G127" i="2" l="1"/>
  <c r="AD127" i="2"/>
  <c r="AH127" i="2"/>
  <c r="AI127" i="2"/>
  <c r="Y127" i="2"/>
  <c r="V127" i="2"/>
  <c r="T127" i="2"/>
  <c r="K127" i="2"/>
  <c r="H127" i="2"/>
  <c r="Q127" i="2"/>
  <c r="X127" i="2"/>
  <c r="AC127" i="2"/>
  <c r="F127" i="2"/>
  <c r="W127" i="2"/>
  <c r="AG131" i="2"/>
  <c r="B131" i="2"/>
  <c r="F132" i="2" s="1"/>
  <c r="AI131" i="2"/>
  <c r="AH131" i="2"/>
  <c r="A136" i="2"/>
  <c r="S127" i="2"/>
  <c r="Z127" i="2"/>
  <c r="AE127" i="2"/>
  <c r="N127" i="2"/>
  <c r="C41" i="1"/>
  <c r="H41" i="1" s="1"/>
  <c r="AG127" i="2"/>
  <c r="AA127" i="2"/>
  <c r="O127" i="2"/>
  <c r="E127" i="2"/>
  <c r="AF127" i="2"/>
  <c r="U127" i="2"/>
  <c r="P127" i="2"/>
  <c r="J127" i="2"/>
  <c r="L127" i="2"/>
  <c r="M127" i="2"/>
  <c r="I127" i="2"/>
  <c r="R127" i="2"/>
  <c r="F40" i="1"/>
  <c r="H40" i="1" s="1"/>
  <c r="G40" i="1"/>
  <c r="B42" i="1"/>
  <c r="AA132" i="2" l="1"/>
  <c r="AG132" i="2"/>
  <c r="J132" i="2"/>
  <c r="AH132" i="2"/>
  <c r="Y132" i="2"/>
  <c r="G132" i="2"/>
  <c r="E132" i="2"/>
  <c r="W132" i="2"/>
  <c r="AB132" i="2"/>
  <c r="T132" i="2"/>
  <c r="S132" i="2"/>
  <c r="P132" i="2"/>
  <c r="AF132" i="2"/>
  <c r="F41" i="1"/>
  <c r="N132" i="2"/>
  <c r="Q132" i="2"/>
  <c r="X132" i="2"/>
  <c r="A141" i="2"/>
  <c r="AI136" i="2"/>
  <c r="AH136" i="2"/>
  <c r="AG136" i="2"/>
  <c r="B136" i="2"/>
  <c r="V137" i="2" s="1"/>
  <c r="M137" i="2"/>
  <c r="Z132" i="2"/>
  <c r="G41" i="1"/>
  <c r="I132" i="2"/>
  <c r="U132" i="2"/>
  <c r="M132" i="2"/>
  <c r="O132" i="2"/>
  <c r="AD132" i="2"/>
  <c r="V132" i="2"/>
  <c r="AI132" i="2"/>
  <c r="K132" i="2"/>
  <c r="AE132" i="2"/>
  <c r="AC132" i="2"/>
  <c r="L132" i="2"/>
  <c r="H132" i="2"/>
  <c r="R132" i="2"/>
  <c r="C42" i="1"/>
  <c r="B43" i="1"/>
  <c r="S137" i="2" l="1"/>
  <c r="AE137" i="2"/>
  <c r="AA137" i="2"/>
  <c r="O137" i="2"/>
  <c r="AI137" i="2"/>
  <c r="Q137" i="2"/>
  <c r="T137" i="2"/>
  <c r="AB137" i="2"/>
  <c r="W137" i="2"/>
  <c r="AF137" i="2"/>
  <c r="N137" i="2"/>
  <c r="AH137" i="2"/>
  <c r="J137" i="2"/>
  <c r="U137" i="2"/>
  <c r="P137" i="2"/>
  <c r="L137" i="2"/>
  <c r="AG137" i="2"/>
  <c r="X137" i="2"/>
  <c r="E137" i="2"/>
  <c r="Y137" i="2"/>
  <c r="F137" i="2"/>
  <c r="H137" i="2"/>
  <c r="I137" i="2"/>
  <c r="G137" i="2"/>
  <c r="Z137" i="2"/>
  <c r="AD137" i="2"/>
  <c r="K137" i="2"/>
  <c r="AC137" i="2"/>
  <c r="R137" i="2"/>
  <c r="A146" i="2"/>
  <c r="AG141" i="2"/>
  <c r="AH141" i="2"/>
  <c r="AI141" i="2"/>
  <c r="B141" i="2"/>
  <c r="M142" i="2" s="1"/>
  <c r="F142" i="2"/>
  <c r="AC142" i="2"/>
  <c r="C43" i="1"/>
  <c r="F42" i="1"/>
  <c r="H42" i="1" s="1"/>
  <c r="G42" i="1"/>
  <c r="B44" i="1"/>
  <c r="AH142" i="2" l="1"/>
  <c r="Y142" i="2"/>
  <c r="X142" i="2"/>
  <c r="AE142" i="2"/>
  <c r="K142" i="2"/>
  <c r="J142" i="2"/>
  <c r="N142" i="2"/>
  <c r="Z142" i="2"/>
  <c r="G142" i="2"/>
  <c r="AA142" i="2"/>
  <c r="T142" i="2"/>
  <c r="V142" i="2"/>
  <c r="AF142" i="2"/>
  <c r="S142" i="2"/>
  <c r="L142" i="2"/>
  <c r="Q142" i="2"/>
  <c r="AD142" i="2"/>
  <c r="P142" i="2"/>
  <c r="AG142" i="2"/>
  <c r="U142" i="2"/>
  <c r="W142" i="2"/>
  <c r="A151" i="2"/>
  <c r="V147" i="2"/>
  <c r="AI146" i="2"/>
  <c r="AI147" i="2" s="1"/>
  <c r="B146" i="2"/>
  <c r="AH146" i="2"/>
  <c r="AG146" i="2"/>
  <c r="I147" i="2"/>
  <c r="I142" i="2"/>
  <c r="R142" i="2"/>
  <c r="H142" i="2"/>
  <c r="AB142" i="2"/>
  <c r="AI142" i="2"/>
  <c r="E142" i="2"/>
  <c r="O142" i="2"/>
  <c r="C44" i="1"/>
  <c r="H44" i="1" s="1"/>
  <c r="G43" i="1"/>
  <c r="F43" i="1"/>
  <c r="H43" i="1" s="1"/>
  <c r="B45" i="1"/>
  <c r="N147" i="2" l="1"/>
  <c r="J147" i="2"/>
  <c r="W147" i="2"/>
  <c r="AA147" i="2"/>
  <c r="L147" i="2"/>
  <c r="AB147" i="2"/>
  <c r="U147" i="2"/>
  <c r="AF147" i="2"/>
  <c r="O147" i="2"/>
  <c r="AC147" i="2"/>
  <c r="M152" i="2"/>
  <c r="AH151" i="2"/>
  <c r="AI151" i="2"/>
  <c r="B151" i="2"/>
  <c r="Y152" i="2" s="1"/>
  <c r="AG151" i="2"/>
  <c r="A156" i="2"/>
  <c r="AE152" i="2"/>
  <c r="T147" i="2"/>
  <c r="Q147" i="2"/>
  <c r="H147" i="2"/>
  <c r="AH147" i="2"/>
  <c r="AG147" i="2"/>
  <c r="F147" i="2"/>
  <c r="AE147" i="2"/>
  <c r="S147" i="2"/>
  <c r="K147" i="2"/>
  <c r="E147" i="2"/>
  <c r="Y147" i="2"/>
  <c r="AD147" i="2"/>
  <c r="G147" i="2"/>
  <c r="P147" i="2"/>
  <c r="R147" i="2"/>
  <c r="M147" i="2"/>
  <c r="X147" i="2"/>
  <c r="Z147" i="2"/>
  <c r="C45" i="1"/>
  <c r="G44" i="1"/>
  <c r="F44" i="1"/>
  <c r="B46" i="1"/>
  <c r="R152" i="2" l="1"/>
  <c r="AI152" i="2"/>
  <c r="P152" i="2"/>
  <c r="F152" i="2"/>
  <c r="AB152" i="2"/>
  <c r="G152" i="2"/>
  <c r="AF152" i="2"/>
  <c r="AA152" i="2"/>
  <c r="Q152" i="2"/>
  <c r="J152" i="2"/>
  <c r="X152" i="2"/>
  <c r="O152" i="2"/>
  <c r="L152" i="2"/>
  <c r="N152" i="2"/>
  <c r="Z152" i="2"/>
  <c r="W152" i="2"/>
  <c r="AG152" i="2"/>
  <c r="H152" i="2"/>
  <c r="K152" i="2"/>
  <c r="V152" i="2"/>
  <c r="U152" i="2"/>
  <c r="AH152" i="2"/>
  <c r="T152" i="2"/>
  <c r="S152" i="2"/>
  <c r="E152" i="2"/>
  <c r="I152" i="2"/>
  <c r="A161" i="2"/>
  <c r="AH156" i="2"/>
  <c r="AI156" i="2"/>
  <c r="B156" i="2"/>
  <c r="AI157" i="2" s="1"/>
  <c r="AG156" i="2"/>
  <c r="AG157" i="2" s="1"/>
  <c r="AF157" i="2"/>
  <c r="E157" i="2"/>
  <c r="Q157" i="2"/>
  <c r="W157" i="2"/>
  <c r="T157" i="2"/>
  <c r="C46" i="1"/>
  <c r="F46" i="1" s="1"/>
  <c r="AC152" i="2"/>
  <c r="AD152" i="2"/>
  <c r="F45" i="1"/>
  <c r="G45" i="1"/>
  <c r="B47" i="1"/>
  <c r="N157" i="2" l="1"/>
  <c r="J157" i="2"/>
  <c r="P157" i="2"/>
  <c r="V157" i="2"/>
  <c r="H45" i="1"/>
  <c r="G157" i="2"/>
  <c r="O157" i="2"/>
  <c r="I157" i="2"/>
  <c r="L157" i="2"/>
  <c r="H157" i="2"/>
  <c r="M157" i="2"/>
  <c r="Z157" i="2"/>
  <c r="S157" i="2"/>
  <c r="AB157" i="2"/>
  <c r="AE157" i="2"/>
  <c r="AA157" i="2"/>
  <c r="G46" i="1"/>
  <c r="H46" i="1" s="1"/>
  <c r="AD157" i="2"/>
  <c r="F157" i="2"/>
  <c r="AC157" i="2"/>
  <c r="R157" i="2"/>
  <c r="U157" i="2"/>
  <c r="AH157" i="2"/>
  <c r="AI161" i="2"/>
  <c r="AH161" i="2"/>
  <c r="A166" i="2"/>
  <c r="AG161" i="2"/>
  <c r="B161" i="2"/>
  <c r="E162" i="2" s="1"/>
  <c r="X157" i="2"/>
  <c r="Y157" i="2"/>
  <c r="K157" i="2"/>
  <c r="C47" i="1"/>
  <c r="B48" i="1"/>
  <c r="J162" i="2" l="1"/>
  <c r="AD162" i="2"/>
  <c r="V162" i="2"/>
  <c r="T162" i="2"/>
  <c r="AB162" i="2"/>
  <c r="U162" i="2"/>
  <c r="S162" i="2"/>
  <c r="AE162" i="2"/>
  <c r="AF162" i="2"/>
  <c r="AG162" i="2"/>
  <c r="AI162" i="2"/>
  <c r="L162" i="2"/>
  <c r="AA162" i="2"/>
  <c r="O162" i="2"/>
  <c r="F162" i="2"/>
  <c r="AC162" i="2"/>
  <c r="H162" i="2"/>
  <c r="M162" i="2"/>
  <c r="K162" i="2"/>
  <c r="I162" i="2"/>
  <c r="G162" i="2"/>
  <c r="A171" i="2"/>
  <c r="AG166" i="2"/>
  <c r="AG167" i="2" s="1"/>
  <c r="AI166" i="2"/>
  <c r="AH166" i="2"/>
  <c r="B166" i="2"/>
  <c r="AI167" i="2" s="1"/>
  <c r="W167" i="2"/>
  <c r="AB167" i="2"/>
  <c r="R167" i="2"/>
  <c r="L167" i="2"/>
  <c r="AA167" i="2"/>
  <c r="R162" i="2"/>
  <c r="Q162" i="2"/>
  <c r="AH162" i="2"/>
  <c r="Y162" i="2"/>
  <c r="N162" i="2"/>
  <c r="Z162" i="2"/>
  <c r="W162" i="2"/>
  <c r="X162" i="2"/>
  <c r="P162" i="2"/>
  <c r="F47" i="1"/>
  <c r="H47" i="1" s="1"/>
  <c r="G47" i="1"/>
  <c r="C48" i="1"/>
  <c r="H48" i="1" s="1"/>
  <c r="B49" i="1"/>
  <c r="E25" i="2" l="1"/>
  <c r="U167" i="2"/>
  <c r="H167" i="2"/>
  <c r="Z167" i="2"/>
  <c r="AH167" i="2"/>
  <c r="O167" i="2"/>
  <c r="V167" i="2"/>
  <c r="AF167" i="2"/>
  <c r="E167" i="2"/>
  <c r="P167" i="2"/>
  <c r="AD167" i="2"/>
  <c r="T167" i="2"/>
  <c r="S167" i="2"/>
  <c r="AC167" i="2"/>
  <c r="Q167" i="2"/>
  <c r="J167" i="2"/>
  <c r="AE167" i="2"/>
  <c r="X167" i="2"/>
  <c r="M167" i="2"/>
  <c r="C49" i="1"/>
  <c r="F49" i="1" s="1"/>
  <c r="N167" i="2"/>
  <c r="A176" i="2"/>
  <c r="AH171" i="2"/>
  <c r="B171" i="2"/>
  <c r="AC172" i="2" s="1"/>
  <c r="AG171" i="2"/>
  <c r="AI171" i="2"/>
  <c r="K167" i="2"/>
  <c r="G167" i="2"/>
  <c r="I167" i="2"/>
  <c r="F167" i="2"/>
  <c r="Y167" i="2"/>
  <c r="G48" i="1"/>
  <c r="F48" i="1"/>
  <c r="F25" i="2" s="1"/>
  <c r="B50" i="1"/>
  <c r="AI172" i="2" l="1"/>
  <c r="AH172" i="2"/>
  <c r="G49" i="1"/>
  <c r="H49" i="1" s="1"/>
  <c r="S172" i="2"/>
  <c r="N172" i="2"/>
  <c r="AF172" i="2"/>
  <c r="J172" i="2"/>
  <c r="K172" i="2"/>
  <c r="I172" i="2"/>
  <c r="AD172" i="2"/>
  <c r="U172" i="2"/>
  <c r="L172" i="2"/>
  <c r="X172" i="2"/>
  <c r="P172" i="2"/>
  <c r="E172" i="2"/>
  <c r="O172" i="2"/>
  <c r="G172" i="2"/>
  <c r="Q172" i="2"/>
  <c r="M172" i="2"/>
  <c r="R172" i="2"/>
  <c r="AB172" i="2"/>
  <c r="AI176" i="2"/>
  <c r="AG176" i="2"/>
  <c r="B176" i="2"/>
  <c r="E177" i="2" s="1"/>
  <c r="AH176" i="2"/>
  <c r="A181" i="2"/>
  <c r="W172" i="2"/>
  <c r="AE172" i="2"/>
  <c r="AA172" i="2"/>
  <c r="F172" i="2"/>
  <c r="T172" i="2"/>
  <c r="Z172" i="2"/>
  <c r="H172" i="2"/>
  <c r="Y172" i="2"/>
  <c r="AG172" i="2"/>
  <c r="V172" i="2"/>
  <c r="C50" i="1"/>
  <c r="B51" i="1"/>
  <c r="AG177" i="2" l="1"/>
  <c r="K177" i="2"/>
  <c r="V177" i="2"/>
  <c r="I177" i="2"/>
  <c r="AF177" i="2"/>
  <c r="N177" i="2"/>
  <c r="F177" i="2"/>
  <c r="AD177" i="2"/>
  <c r="O177" i="2"/>
  <c r="Z177" i="2"/>
  <c r="W177" i="2"/>
  <c r="P177" i="2"/>
  <c r="X177" i="2"/>
  <c r="U177" i="2"/>
  <c r="AA177" i="2"/>
  <c r="AE177" i="2"/>
  <c r="Y177" i="2"/>
  <c r="H177" i="2"/>
  <c r="S177" i="2"/>
  <c r="J177" i="2"/>
  <c r="AH177" i="2"/>
  <c r="T177" i="2"/>
  <c r="L177" i="2"/>
  <c r="AC177" i="2"/>
  <c r="R177" i="2"/>
  <c r="M177" i="2"/>
  <c r="G177" i="2"/>
  <c r="Q177" i="2"/>
  <c r="AI181" i="2"/>
  <c r="A186" i="2"/>
  <c r="B181" i="2"/>
  <c r="I182" i="2" s="1"/>
  <c r="N182" i="2"/>
  <c r="AH181" i="2"/>
  <c r="AG181" i="2"/>
  <c r="AC182" i="2"/>
  <c r="L182" i="2"/>
  <c r="AB177" i="2"/>
  <c r="AI177" i="2"/>
  <c r="F50" i="1"/>
  <c r="H50" i="1" s="1"/>
  <c r="G50" i="1"/>
  <c r="C51" i="1"/>
  <c r="H51" i="1" s="1"/>
  <c r="G25" i="2"/>
  <c r="B52" i="1"/>
  <c r="AI182" i="2" l="1"/>
  <c r="AA182" i="2"/>
  <c r="AF182" i="2"/>
  <c r="Z182" i="2"/>
  <c r="U182" i="2"/>
  <c r="X182" i="2"/>
  <c r="G182" i="2"/>
  <c r="H182" i="2"/>
  <c r="R182" i="2"/>
  <c r="F182" i="2"/>
  <c r="J182" i="2"/>
  <c r="AB182" i="2"/>
  <c r="AH186" i="2"/>
  <c r="A191" i="2"/>
  <c r="AG186" i="2"/>
  <c r="B186" i="2"/>
  <c r="P187" i="2" s="1"/>
  <c r="AI186" i="2"/>
  <c r="AF187" i="2"/>
  <c r="W187" i="2"/>
  <c r="AA187" i="2"/>
  <c r="AI187" i="2"/>
  <c r="AE182" i="2"/>
  <c r="AD182" i="2"/>
  <c r="AH182" i="2"/>
  <c r="V182" i="2"/>
  <c r="E182" i="2"/>
  <c r="AG182" i="2"/>
  <c r="M182" i="2"/>
  <c r="W182" i="2"/>
  <c r="K182" i="2"/>
  <c r="T182" i="2"/>
  <c r="O182" i="2"/>
  <c r="S182" i="2"/>
  <c r="Q182" i="2"/>
  <c r="P182" i="2"/>
  <c r="C52" i="1"/>
  <c r="F52" i="1" s="1"/>
  <c r="Y182" i="2"/>
  <c r="F51" i="1"/>
  <c r="G51" i="1"/>
  <c r="H25" i="2"/>
  <c r="I25" i="2"/>
  <c r="B53" i="1"/>
  <c r="AD187" i="2" l="1"/>
  <c r="AH187" i="2"/>
  <c r="G52" i="1"/>
  <c r="H52" i="1" s="1"/>
  <c r="AE187" i="2"/>
  <c r="AG187" i="2"/>
  <c r="N187" i="2"/>
  <c r="O187" i="2"/>
  <c r="V187" i="2"/>
  <c r="AC187" i="2"/>
  <c r="H187" i="2"/>
  <c r="U187" i="2"/>
  <c r="S187" i="2"/>
  <c r="I187" i="2"/>
  <c r="X187" i="2"/>
  <c r="J187" i="2"/>
  <c r="G187" i="2"/>
  <c r="Y187" i="2"/>
  <c r="AH191" i="2"/>
  <c r="AI191" i="2"/>
  <c r="AG191" i="2"/>
  <c r="B191" i="2"/>
  <c r="M192" i="2" s="1"/>
  <c r="K192" i="2"/>
  <c r="E187" i="2"/>
  <c r="M187" i="2"/>
  <c r="F187" i="2"/>
  <c r="T187" i="2"/>
  <c r="L187" i="2"/>
  <c r="AB187" i="2"/>
  <c r="R187" i="2"/>
  <c r="Q187" i="2"/>
  <c r="C53" i="1"/>
  <c r="Z187" i="2"/>
  <c r="K187" i="2"/>
  <c r="G53" i="1"/>
  <c r="F53" i="1"/>
  <c r="B54" i="1"/>
  <c r="AG192" i="2" l="1"/>
  <c r="L192" i="2"/>
  <c r="AB192" i="2"/>
  <c r="V192" i="2"/>
  <c r="G192" i="2"/>
  <c r="Z192" i="2"/>
  <c r="O192" i="2"/>
  <c r="AC192" i="2"/>
  <c r="AE192" i="2"/>
  <c r="P192" i="2"/>
  <c r="AI192" i="2"/>
  <c r="X192" i="2"/>
  <c r="Y192" i="2"/>
  <c r="F192" i="2"/>
  <c r="R192" i="2"/>
  <c r="Q192" i="2"/>
  <c r="J192" i="2"/>
  <c r="AH192" i="2"/>
  <c r="AA192" i="2"/>
  <c r="H192" i="2"/>
  <c r="W192" i="2"/>
  <c r="N192" i="2"/>
  <c r="AD192" i="2"/>
  <c r="U192" i="2"/>
  <c r="H53" i="1"/>
  <c r="S192" i="2"/>
  <c r="I192" i="2"/>
  <c r="E192" i="2"/>
  <c r="AF192" i="2"/>
  <c r="T192" i="2"/>
  <c r="C54" i="1"/>
  <c r="J25" i="2"/>
  <c r="B55" i="1"/>
  <c r="C55" i="1" l="1"/>
  <c r="H55" i="1" s="1"/>
  <c r="G54" i="1"/>
  <c r="F54" i="1"/>
  <c r="H54" i="1" s="1"/>
  <c r="K25" i="2"/>
  <c r="B56" i="1"/>
  <c r="G55" i="1" l="1"/>
  <c r="F55" i="1"/>
  <c r="C56" i="1"/>
  <c r="L25" i="2"/>
  <c r="B57" i="1"/>
  <c r="G56" i="1" l="1"/>
  <c r="F56" i="1"/>
  <c r="H56" i="1" s="1"/>
  <c r="C57" i="1"/>
  <c r="M25" i="2"/>
  <c r="B58" i="1"/>
  <c r="C58" i="1" l="1"/>
  <c r="H58" i="1" s="1"/>
  <c r="G57" i="1"/>
  <c r="F57" i="1"/>
  <c r="H57" i="1" s="1"/>
  <c r="N25" i="2"/>
  <c r="B59" i="1"/>
  <c r="C59" i="1" l="1"/>
  <c r="F58" i="1"/>
  <c r="G58" i="1"/>
  <c r="O25" i="2"/>
  <c r="P25" i="2"/>
  <c r="B60" i="1"/>
  <c r="C60" i="1" l="1"/>
  <c r="F59" i="1"/>
  <c r="G59" i="1"/>
  <c r="F60" i="1"/>
  <c r="G60" i="1"/>
  <c r="B61" i="1"/>
  <c r="H59" i="1" l="1"/>
  <c r="Q25" i="2" s="1"/>
  <c r="H60" i="1"/>
  <c r="C61" i="1"/>
  <c r="B62" i="1"/>
  <c r="C62" i="1" s="1"/>
  <c r="H62" i="1" s="1"/>
  <c r="G61" i="1" l="1"/>
  <c r="F61" i="1"/>
  <c r="H61" i="1" s="1"/>
  <c r="S25" i="2" s="1"/>
  <c r="F62" i="1"/>
  <c r="G62" i="1"/>
  <c r="R25" i="2"/>
  <c r="B63" i="1"/>
  <c r="C63" i="1" s="1"/>
  <c r="G63" i="1" l="1"/>
  <c r="F63" i="1"/>
  <c r="H63" i="1" s="1"/>
  <c r="T25" i="2"/>
  <c r="B64" i="1"/>
  <c r="C64" i="1" s="1"/>
  <c r="F64" i="1" l="1"/>
  <c r="H64" i="1" s="1"/>
  <c r="G64" i="1"/>
  <c r="B65" i="1"/>
  <c r="C65" i="1" s="1"/>
  <c r="H65" i="1" s="1"/>
  <c r="G65" i="1" l="1"/>
  <c r="F65" i="1"/>
  <c r="U25" i="2"/>
  <c r="B66" i="1"/>
  <c r="C66" i="1" s="1"/>
  <c r="G66" i="1" l="1"/>
  <c r="F66" i="1"/>
  <c r="V25" i="2"/>
  <c r="W25" i="2"/>
  <c r="B67" i="1"/>
  <c r="C67" i="1" s="1"/>
  <c r="H66" i="1" l="1"/>
  <c r="G67" i="1"/>
  <c r="F67" i="1"/>
  <c r="B68" i="1"/>
  <c r="C68" i="1" s="1"/>
  <c r="H67" i="1" l="1"/>
  <c r="F68" i="1"/>
  <c r="G68" i="1"/>
  <c r="X25" i="2"/>
  <c r="B69" i="1"/>
  <c r="C69" i="1" s="1"/>
  <c r="H69" i="1" s="1"/>
  <c r="H68" i="1" l="1"/>
  <c r="Z25" i="2" s="1"/>
  <c r="G69" i="1"/>
  <c r="F69" i="1"/>
  <c r="Y25" i="2"/>
  <c r="B70" i="1"/>
  <c r="C70" i="1" s="1"/>
  <c r="F70" i="1" l="1"/>
  <c r="G70" i="1"/>
  <c r="AA25" i="2"/>
  <c r="B71" i="1"/>
  <c r="C71" i="1" s="1"/>
  <c r="H70" i="1" l="1"/>
  <c r="G71" i="1"/>
  <c r="F71" i="1"/>
  <c r="H71" i="1" s="1"/>
  <c r="B72" i="1"/>
  <c r="C72" i="1" s="1"/>
  <c r="H72" i="1" s="1"/>
  <c r="G72" i="1" l="1"/>
  <c r="F72" i="1"/>
  <c r="AB25" i="2"/>
  <c r="B73" i="1"/>
  <c r="C73" i="1" s="1"/>
  <c r="F73" i="1" l="1"/>
  <c r="G73" i="1"/>
  <c r="AC25" i="2"/>
  <c r="AD25" i="2"/>
  <c r="B74" i="1"/>
  <c r="C74" i="1" s="1"/>
  <c r="H73" i="1" l="1"/>
  <c r="G74" i="1"/>
  <c r="F74" i="1"/>
  <c r="B75" i="1"/>
  <c r="C75" i="1" s="1"/>
  <c r="H74" i="1" l="1"/>
  <c r="F75" i="1"/>
  <c r="G75" i="1"/>
  <c r="AE25" i="2"/>
  <c r="B76" i="1"/>
  <c r="C76" i="1" s="1"/>
  <c r="H76" i="1" s="1"/>
  <c r="H75" i="1" l="1"/>
  <c r="AG25" i="2" s="1"/>
  <c r="F76" i="1"/>
  <c r="G76" i="1"/>
  <c r="AF25" i="2"/>
  <c r="B77" i="1"/>
  <c r="C77" i="1" s="1"/>
  <c r="F77" i="1" l="1"/>
  <c r="G77" i="1"/>
  <c r="AH25" i="2"/>
  <c r="B78" i="1"/>
  <c r="C78" i="1" s="1"/>
  <c r="H77" i="1" l="1"/>
  <c r="F78" i="1"/>
  <c r="H78" i="1" s="1"/>
  <c r="G78" i="1"/>
  <c r="B79" i="1"/>
  <c r="C79" i="1" s="1"/>
  <c r="H79" i="1" s="1"/>
  <c r="G79" i="1" l="1"/>
  <c r="F79" i="1"/>
  <c r="E30" i="2"/>
  <c r="F30" i="2"/>
  <c r="B80" i="1"/>
  <c r="C80" i="1" s="1"/>
  <c r="G80" i="1" l="1"/>
  <c r="F80" i="1"/>
  <c r="H80" i="1" s="1"/>
  <c r="G30" i="2"/>
  <c r="B81" i="1"/>
  <c r="C81" i="1" s="1"/>
  <c r="F81" i="1" l="1"/>
  <c r="G81" i="1"/>
  <c r="B82" i="1"/>
  <c r="C82" i="1" s="1"/>
  <c r="H81" i="1" l="1"/>
  <c r="F82" i="1"/>
  <c r="H82" i="1" s="1"/>
  <c r="G82" i="1"/>
  <c r="H30" i="2"/>
  <c r="B83" i="1"/>
  <c r="C83" i="1" s="1"/>
  <c r="H83" i="1" s="1"/>
  <c r="G83" i="1" l="1"/>
  <c r="F83" i="1"/>
  <c r="I30" i="2"/>
  <c r="J30" i="2"/>
  <c r="B84" i="1"/>
  <c r="C84" i="1" s="1"/>
  <c r="F84" i="1" l="1"/>
  <c r="G84" i="1"/>
  <c r="K30" i="2"/>
  <c r="B85" i="1"/>
  <c r="C85" i="1" s="1"/>
  <c r="H84" i="1" l="1"/>
  <c r="G85" i="1"/>
  <c r="F85" i="1"/>
  <c r="H85" i="1" s="1"/>
  <c r="B86" i="1"/>
  <c r="C86" i="1" s="1"/>
  <c r="H86" i="1" s="1"/>
  <c r="F86" i="1" l="1"/>
  <c r="G86" i="1"/>
  <c r="L30" i="2"/>
  <c r="M30" i="2"/>
  <c r="B87" i="1"/>
  <c r="C87" i="1" s="1"/>
  <c r="F87" i="1" l="1"/>
  <c r="G87" i="1"/>
  <c r="N30" i="2"/>
  <c r="B88" i="1"/>
  <c r="C88" i="1" s="1"/>
  <c r="H87" i="1" l="1"/>
  <c r="F88" i="1"/>
  <c r="G88" i="1"/>
  <c r="B89" i="1"/>
  <c r="C89" i="1" s="1"/>
  <c r="H88" i="1" l="1"/>
  <c r="G89" i="1"/>
  <c r="F89" i="1"/>
  <c r="H89" i="1" s="1"/>
  <c r="O30" i="2"/>
  <c r="B90" i="1"/>
  <c r="C90" i="1" s="1"/>
  <c r="H90" i="1" s="1"/>
  <c r="G90" i="1" l="1"/>
  <c r="F90" i="1"/>
  <c r="P30" i="2"/>
  <c r="Q30" i="2"/>
  <c r="B91" i="1"/>
  <c r="C91" i="1" s="1"/>
  <c r="G91" i="1" l="1"/>
  <c r="F91" i="1"/>
  <c r="H91" i="1" s="1"/>
  <c r="R30" i="2"/>
  <c r="B92" i="1"/>
  <c r="C92" i="1" s="1"/>
  <c r="F92" i="1" l="1"/>
  <c r="H92" i="1" s="1"/>
  <c r="G92" i="1"/>
  <c r="B93" i="1"/>
  <c r="C93" i="1" s="1"/>
  <c r="H93" i="1" s="1"/>
  <c r="G93" i="1" l="1"/>
  <c r="F93" i="1"/>
  <c r="S30" i="2"/>
  <c r="T30" i="2"/>
  <c r="B94" i="1"/>
  <c r="C94" i="1" s="1"/>
  <c r="F94" i="1" l="1"/>
  <c r="G94" i="1"/>
  <c r="U30" i="2"/>
  <c r="B95" i="1"/>
  <c r="C95" i="1" s="1"/>
  <c r="H94" i="1" l="1"/>
  <c r="V30" i="2" s="1"/>
  <c r="G95" i="1"/>
  <c r="F95" i="1"/>
  <c r="B96" i="1"/>
  <c r="C96" i="1" s="1"/>
  <c r="H95" i="1" l="1"/>
  <c r="G96" i="1"/>
  <c r="F96" i="1"/>
  <c r="H96" i="1" s="1"/>
  <c r="B97" i="1"/>
  <c r="C97" i="1" s="1"/>
  <c r="H97" i="1" s="1"/>
  <c r="F97" i="1" l="1"/>
  <c r="G97" i="1"/>
  <c r="W30" i="2"/>
  <c r="X30" i="2"/>
  <c r="B98" i="1"/>
  <c r="C98" i="1" s="1"/>
  <c r="F98" i="1" l="1"/>
  <c r="G98" i="1"/>
  <c r="Y30" i="2"/>
  <c r="B99" i="1"/>
  <c r="C99" i="1" s="1"/>
  <c r="H98" i="1" l="1"/>
  <c r="Z30" i="2" s="1"/>
  <c r="G99" i="1"/>
  <c r="F99" i="1"/>
  <c r="H99" i="1" s="1"/>
  <c r="B100" i="1"/>
  <c r="C100" i="1" s="1"/>
  <c r="H100" i="1" s="1"/>
  <c r="F100" i="1" l="1"/>
  <c r="G100" i="1"/>
  <c r="B101" i="1"/>
  <c r="C101" i="1" s="1"/>
  <c r="G101" i="1" l="1"/>
  <c r="F101" i="1"/>
  <c r="AA30" i="2"/>
  <c r="AB30" i="2"/>
  <c r="B102" i="1"/>
  <c r="C102" i="1" s="1"/>
  <c r="H101" i="1" l="1"/>
  <c r="G102" i="1"/>
  <c r="F102" i="1"/>
  <c r="H102" i="1" s="1"/>
  <c r="B103" i="1"/>
  <c r="C103" i="1" s="1"/>
  <c r="F103" i="1" l="1"/>
  <c r="G103" i="1"/>
  <c r="AC30" i="2"/>
  <c r="B104" i="1"/>
  <c r="C104" i="1" s="1"/>
  <c r="H104" i="1" s="1"/>
  <c r="H103" i="1" l="1"/>
  <c r="G104" i="1"/>
  <c r="F104" i="1"/>
  <c r="AD30" i="2"/>
  <c r="B105" i="1"/>
  <c r="C105" i="1" s="1"/>
  <c r="G105" i="1" l="1"/>
  <c r="F105" i="1"/>
  <c r="H105" i="1" s="1"/>
  <c r="AE30" i="2"/>
  <c r="AF30" i="2"/>
  <c r="B106" i="1"/>
  <c r="C106" i="1" s="1"/>
  <c r="G106" i="1" l="1"/>
  <c r="F106" i="1"/>
  <c r="H106" i="1" s="1"/>
  <c r="B107" i="1"/>
  <c r="C107" i="1" s="1"/>
  <c r="H107" i="1" s="1"/>
  <c r="G107" i="1" l="1"/>
  <c r="F107" i="1"/>
  <c r="AG30" i="2"/>
  <c r="B108" i="1"/>
  <c r="C108" i="1" s="1"/>
  <c r="G108" i="1" l="1"/>
  <c r="F108" i="1"/>
  <c r="H108" i="1" s="1"/>
  <c r="AH30" i="2"/>
  <c r="AI30" i="2"/>
  <c r="B109" i="1"/>
  <c r="C109" i="1" s="1"/>
  <c r="AL30" i="2" l="1"/>
  <c r="AP30" i="2"/>
  <c r="G109" i="1"/>
  <c r="F109" i="1"/>
  <c r="B110" i="1"/>
  <c r="C110" i="1" s="1"/>
  <c r="H109" i="1" l="1"/>
  <c r="G110" i="1"/>
  <c r="F110" i="1"/>
  <c r="H110" i="1" s="1"/>
  <c r="E35" i="2"/>
  <c r="B111" i="1"/>
  <c r="C111" i="1" s="1"/>
  <c r="H111" i="1" s="1"/>
  <c r="F111" i="1" l="1"/>
  <c r="G111" i="1"/>
  <c r="F35" i="2"/>
  <c r="G35" i="2"/>
  <c r="B112" i="1"/>
  <c r="C112" i="1" s="1"/>
  <c r="G112" i="1" l="1"/>
  <c r="F112" i="1"/>
  <c r="H112" i="1" s="1"/>
  <c r="B113" i="1"/>
  <c r="C113" i="1" s="1"/>
  <c r="G113" i="1" l="1"/>
  <c r="F113" i="1"/>
  <c r="H113" i="1" s="1"/>
  <c r="H35" i="2"/>
  <c r="I35" i="2"/>
  <c r="B114" i="1"/>
  <c r="C114" i="1" s="1"/>
  <c r="H114" i="1" s="1"/>
  <c r="F114" i="1" l="1"/>
  <c r="G114" i="1"/>
  <c r="J35" i="2"/>
  <c r="B115" i="1"/>
  <c r="C115" i="1" s="1"/>
  <c r="G115" i="1" l="1"/>
  <c r="F115" i="1"/>
  <c r="K35" i="2"/>
  <c r="B116" i="1"/>
  <c r="C116" i="1" s="1"/>
  <c r="H115" i="1" l="1"/>
  <c r="G116" i="1"/>
  <c r="F116" i="1"/>
  <c r="H116" i="1" s="1"/>
  <c r="B117" i="1"/>
  <c r="C117" i="1" s="1"/>
  <c r="G117" i="1" l="1"/>
  <c r="F117" i="1"/>
  <c r="L35" i="2"/>
  <c r="B118" i="1"/>
  <c r="C118" i="1" s="1"/>
  <c r="H118" i="1" s="1"/>
  <c r="H117" i="1" l="1"/>
  <c r="G118" i="1"/>
  <c r="F118" i="1"/>
  <c r="M35" i="2"/>
  <c r="B119" i="1"/>
  <c r="C119" i="1" s="1"/>
  <c r="G119" i="1" l="1"/>
  <c r="F119" i="1"/>
  <c r="H119" i="1" s="1"/>
  <c r="N35" i="2"/>
  <c r="O35" i="2"/>
  <c r="B120" i="1"/>
  <c r="C120" i="1" s="1"/>
  <c r="G120" i="1" l="1"/>
  <c r="F120" i="1"/>
  <c r="H120" i="1" s="1"/>
  <c r="B121" i="1"/>
  <c r="C121" i="1" s="1"/>
  <c r="H121" i="1" s="1"/>
  <c r="F121" i="1" l="1"/>
  <c r="G121" i="1"/>
  <c r="P35" i="2"/>
  <c r="Q35" i="2"/>
  <c r="B122" i="1"/>
  <c r="C122" i="1" s="1"/>
  <c r="G122" i="1" l="1"/>
  <c r="F122" i="1"/>
  <c r="R35" i="2"/>
  <c r="B123" i="1"/>
  <c r="C123" i="1" s="1"/>
  <c r="H122" i="1" l="1"/>
  <c r="G123" i="1"/>
  <c r="F123" i="1"/>
  <c r="B124" i="1"/>
  <c r="C124" i="1" s="1"/>
  <c r="H123" i="1" l="1"/>
  <c r="F124" i="1"/>
  <c r="H124" i="1" s="1"/>
  <c r="G124" i="1"/>
  <c r="S35" i="2"/>
  <c r="B125" i="1"/>
  <c r="C125" i="1" s="1"/>
  <c r="H125" i="1" s="1"/>
  <c r="G125" i="1" l="1"/>
  <c r="F125" i="1"/>
  <c r="T35" i="2"/>
  <c r="U35" i="2"/>
  <c r="B126" i="1"/>
  <c r="C126" i="1" s="1"/>
  <c r="G126" i="1" l="1"/>
  <c r="F126" i="1"/>
  <c r="H126" i="1" s="1"/>
  <c r="V35" i="2"/>
  <c r="B127" i="1"/>
  <c r="C127" i="1" s="1"/>
  <c r="G127" i="1" l="1"/>
  <c r="F127" i="1"/>
  <c r="H127" i="1" s="1"/>
  <c r="W35" i="2"/>
  <c r="B128" i="1"/>
  <c r="C128" i="1" s="1"/>
  <c r="H128" i="1" s="1"/>
  <c r="F128" i="1" l="1"/>
  <c r="G128" i="1"/>
  <c r="B129" i="1"/>
  <c r="C129" i="1" s="1"/>
  <c r="F129" i="1" l="1"/>
  <c r="G129" i="1"/>
  <c r="X35" i="2"/>
  <c r="Y35" i="2"/>
  <c r="B130" i="1"/>
  <c r="C130" i="1" s="1"/>
  <c r="H129" i="1" l="1"/>
  <c r="G130" i="1"/>
  <c r="F130" i="1"/>
  <c r="B131" i="1"/>
  <c r="C131" i="1" s="1"/>
  <c r="H130" i="1" l="1"/>
  <c r="F131" i="1"/>
  <c r="H131" i="1" s="1"/>
  <c r="G131" i="1"/>
  <c r="Z35" i="2"/>
  <c r="B132" i="1"/>
  <c r="C132" i="1" s="1"/>
  <c r="H132" i="1" s="1"/>
  <c r="G132" i="1" l="1"/>
  <c r="F132" i="1"/>
  <c r="AA35" i="2"/>
  <c r="AB35" i="2"/>
  <c r="B133" i="1"/>
  <c r="C133" i="1" s="1"/>
  <c r="F133" i="1" l="1"/>
  <c r="G133" i="1"/>
  <c r="AC35" i="2"/>
  <c r="B134" i="1"/>
  <c r="C134" i="1" s="1"/>
  <c r="H133" i="1" l="1"/>
  <c r="G134" i="1"/>
  <c r="F134" i="1"/>
  <c r="H134" i="1" s="1"/>
  <c r="B135" i="1"/>
  <c r="C135" i="1" s="1"/>
  <c r="H135" i="1" s="1"/>
  <c r="G135" i="1" l="1"/>
  <c r="F135" i="1"/>
  <c r="AD35" i="2"/>
  <c r="AE35" i="2"/>
  <c r="B136" i="1"/>
  <c r="C136" i="1" s="1"/>
  <c r="F136" i="1" l="1"/>
  <c r="G136" i="1"/>
  <c r="AF35" i="2"/>
  <c r="B137" i="1"/>
  <c r="C137" i="1" s="1"/>
  <c r="H136" i="1" l="1"/>
  <c r="AG35" i="2" s="1"/>
  <c r="F137" i="1"/>
  <c r="G137" i="1"/>
  <c r="B138" i="1"/>
  <c r="C138" i="1" s="1"/>
  <c r="H137" i="1" l="1"/>
  <c r="F138" i="1"/>
  <c r="G138" i="1"/>
  <c r="B139" i="1"/>
  <c r="C139" i="1" s="1"/>
  <c r="H139" i="1" s="1"/>
  <c r="H138" i="1" l="1"/>
  <c r="G139" i="1"/>
  <c r="F139" i="1"/>
  <c r="AH35" i="2"/>
  <c r="AI35" i="2"/>
  <c r="B140" i="1"/>
  <c r="C140" i="1" s="1"/>
  <c r="AP35" i="2" l="1"/>
  <c r="AL35" i="2"/>
  <c r="F140" i="1"/>
  <c r="G140" i="1"/>
  <c r="E40" i="2"/>
  <c r="B141" i="1"/>
  <c r="C141" i="1" s="1"/>
  <c r="H140" i="1" l="1"/>
  <c r="G141" i="1"/>
  <c r="F141" i="1"/>
  <c r="H141" i="1" s="1"/>
  <c r="B142" i="1"/>
  <c r="C142" i="1" s="1"/>
  <c r="H142" i="1" s="1"/>
  <c r="F142" i="1" l="1"/>
  <c r="G142" i="1"/>
  <c r="F40" i="2"/>
  <c r="B143" i="1"/>
  <c r="C143" i="1" s="1"/>
  <c r="F143" i="1" l="1"/>
  <c r="G143" i="1"/>
  <c r="G40" i="2"/>
  <c r="B144" i="1"/>
  <c r="C144" i="1" s="1"/>
  <c r="H143" i="1" l="1"/>
  <c r="F144" i="1"/>
  <c r="G144" i="1"/>
  <c r="H40" i="2"/>
  <c r="B145" i="1"/>
  <c r="C145" i="1" s="1"/>
  <c r="H144" i="1" l="1"/>
  <c r="G145" i="1"/>
  <c r="F145" i="1"/>
  <c r="H145" i="1" s="1"/>
  <c r="I40" i="2"/>
  <c r="B146" i="1"/>
  <c r="C146" i="1" s="1"/>
  <c r="H146" i="1" s="1"/>
  <c r="G146" i="1" l="1"/>
  <c r="F146" i="1"/>
  <c r="J40" i="2"/>
  <c r="K40" i="2"/>
  <c r="B147" i="1"/>
  <c r="C147" i="1" s="1"/>
  <c r="F147" i="1" l="1"/>
  <c r="G147" i="1"/>
  <c r="L40" i="2"/>
  <c r="B148" i="1"/>
  <c r="C148" i="1" s="1"/>
  <c r="H147" i="1" l="1"/>
  <c r="M40" i="2" s="1"/>
  <c r="F148" i="1"/>
  <c r="H148" i="1" s="1"/>
  <c r="G148" i="1"/>
  <c r="B149" i="1"/>
  <c r="C149" i="1" s="1"/>
  <c r="H149" i="1" s="1"/>
  <c r="G149" i="1" l="1"/>
  <c r="F149" i="1"/>
  <c r="B150" i="1"/>
  <c r="C150" i="1" s="1"/>
  <c r="F150" i="1" l="1"/>
  <c r="G150" i="1"/>
  <c r="N40" i="2"/>
  <c r="B151" i="1"/>
  <c r="C151" i="1" s="1"/>
  <c r="H150" i="1" l="1"/>
  <c r="G151" i="1"/>
  <c r="F151" i="1"/>
  <c r="H151" i="1" s="1"/>
  <c r="O40" i="2"/>
  <c r="B152" i="1"/>
  <c r="C152" i="1" s="1"/>
  <c r="H152" i="1" s="1"/>
  <c r="G152" i="1" l="1"/>
  <c r="F152" i="1"/>
  <c r="P40" i="2"/>
  <c r="B153" i="1"/>
  <c r="C153" i="1" s="1"/>
  <c r="H153" i="1" s="1"/>
  <c r="G153" i="1" l="1"/>
  <c r="F153" i="1"/>
  <c r="Q40" i="2"/>
  <c r="B154" i="1"/>
  <c r="C154" i="1" s="1"/>
  <c r="F154" i="1" l="1"/>
  <c r="G154" i="1"/>
  <c r="R40" i="2"/>
  <c r="S40" i="2"/>
  <c r="B155" i="1"/>
  <c r="C155" i="1" s="1"/>
  <c r="H154" i="1" l="1"/>
  <c r="T40" i="2" s="1"/>
  <c r="G155" i="1"/>
  <c r="F155" i="1"/>
  <c r="H155" i="1" s="1"/>
  <c r="B156" i="1"/>
  <c r="C156" i="1" s="1"/>
  <c r="H156" i="1" s="1"/>
  <c r="F156" i="1" l="1"/>
  <c r="G156" i="1"/>
  <c r="B157" i="1"/>
  <c r="C157" i="1" s="1"/>
  <c r="G157" i="1" l="1"/>
  <c r="F157" i="1"/>
  <c r="U40" i="2"/>
  <c r="B158" i="1"/>
  <c r="C158" i="1" s="1"/>
  <c r="H157" i="1" l="1"/>
  <c r="G158" i="1"/>
  <c r="F158" i="1"/>
  <c r="H158" i="1" s="1"/>
  <c r="V40" i="2"/>
  <c r="B159" i="1"/>
  <c r="C159" i="1" s="1"/>
  <c r="H159" i="1" s="1"/>
  <c r="F159" i="1" l="1"/>
  <c r="G159" i="1"/>
  <c r="W40" i="2"/>
  <c r="B160" i="1"/>
  <c r="C160" i="1" s="1"/>
  <c r="H160" i="1" s="1"/>
  <c r="F160" i="1" l="1"/>
  <c r="G160" i="1"/>
  <c r="X40" i="2"/>
  <c r="B161" i="1"/>
  <c r="C161" i="1" s="1"/>
  <c r="G161" i="1" l="1"/>
  <c r="F161" i="1"/>
  <c r="H161" i="1" s="1"/>
  <c r="Y40" i="2"/>
  <c r="Z40" i="2"/>
  <c r="B162" i="1"/>
  <c r="C162" i="1" s="1"/>
  <c r="F162" i="1" l="1"/>
  <c r="H162" i="1" s="1"/>
  <c r="G162" i="1"/>
  <c r="B163" i="1"/>
  <c r="C163" i="1" s="1"/>
  <c r="H163" i="1" s="1"/>
  <c r="G163" i="1" l="1"/>
  <c r="F163" i="1"/>
  <c r="AA40" i="2"/>
  <c r="B164" i="1"/>
  <c r="C164" i="1" s="1"/>
  <c r="G164" i="1" l="1"/>
  <c r="F164" i="1"/>
  <c r="H164" i="1" s="1"/>
  <c r="AB40" i="2"/>
  <c r="AC40" i="2"/>
  <c r="B165" i="1"/>
  <c r="C165" i="1" s="1"/>
  <c r="F165" i="1" l="1"/>
  <c r="G165" i="1"/>
  <c r="B166" i="1"/>
  <c r="C166" i="1" s="1"/>
  <c r="H166" i="1" s="1"/>
  <c r="H165" i="1" l="1"/>
  <c r="F166" i="1"/>
  <c r="G166" i="1"/>
  <c r="AD40" i="2"/>
  <c r="B167" i="1"/>
  <c r="C167" i="1" s="1"/>
  <c r="H167" i="1" s="1"/>
  <c r="F167" i="1" l="1"/>
  <c r="G167" i="1"/>
  <c r="AE40" i="2"/>
  <c r="B168" i="1"/>
  <c r="C168" i="1" s="1"/>
  <c r="F168" i="1" l="1"/>
  <c r="H168" i="1" s="1"/>
  <c r="G168" i="1"/>
  <c r="AF40" i="2"/>
  <c r="B169" i="1"/>
  <c r="C169" i="1" s="1"/>
  <c r="G169" i="1" l="1"/>
  <c r="F169" i="1"/>
  <c r="H169" i="1" s="1"/>
  <c r="B170" i="1"/>
  <c r="C170" i="1" s="1"/>
  <c r="H170" i="1" s="1"/>
  <c r="G170" i="1" l="1"/>
  <c r="F170" i="1"/>
  <c r="B171" i="1"/>
  <c r="C171" i="1" s="1"/>
  <c r="G171" i="1" l="1"/>
  <c r="F171" i="1"/>
  <c r="H171" i="1" s="1"/>
  <c r="E45" i="2"/>
  <c r="F45" i="2"/>
  <c r="B172" i="1"/>
  <c r="C172" i="1" s="1"/>
  <c r="G172" i="1" l="1"/>
  <c r="F172" i="1"/>
  <c r="H172" i="1" s="1"/>
  <c r="B173" i="1"/>
  <c r="C173" i="1" s="1"/>
  <c r="H173" i="1" s="1"/>
  <c r="G173" i="1" l="1"/>
  <c r="F173" i="1"/>
  <c r="G45" i="2"/>
  <c r="I45" i="2"/>
  <c r="B174" i="1"/>
  <c r="C174" i="1" s="1"/>
  <c r="H174" i="1" s="1"/>
  <c r="G174" i="1" l="1"/>
  <c r="F174" i="1"/>
  <c r="B175" i="1"/>
  <c r="C175" i="1" s="1"/>
  <c r="F175" i="1" l="1"/>
  <c r="H175" i="1" s="1"/>
  <c r="G175" i="1"/>
  <c r="J45" i="2"/>
  <c r="H45" i="2"/>
  <c r="B176" i="1"/>
  <c r="C176" i="1" s="1"/>
  <c r="H176" i="1" s="1"/>
  <c r="G176" i="1" l="1"/>
  <c r="F176" i="1"/>
  <c r="L45" i="2"/>
  <c r="B177" i="1"/>
  <c r="C177" i="1" s="1"/>
  <c r="H177" i="1" s="1"/>
  <c r="F177" i="1" l="1"/>
  <c r="G177" i="1"/>
  <c r="B178" i="1"/>
  <c r="C178" i="1" s="1"/>
  <c r="H178" i="1" s="1"/>
  <c r="F178" i="1" l="1"/>
  <c r="G178" i="1"/>
  <c r="M45" i="2"/>
  <c r="K45" i="2"/>
  <c r="N45" i="2"/>
  <c r="B179" i="1"/>
  <c r="C179" i="1" s="1"/>
  <c r="H179" i="1" s="1"/>
  <c r="F179" i="1" l="1"/>
  <c r="G179" i="1"/>
  <c r="O45" i="2"/>
  <c r="B180" i="1"/>
  <c r="C180" i="1" s="1"/>
  <c r="H180" i="1" s="1"/>
  <c r="G180" i="1" l="1"/>
  <c r="F180" i="1"/>
  <c r="P45" i="2"/>
  <c r="B181" i="1"/>
  <c r="C181" i="1" s="1"/>
  <c r="H181" i="1" s="1"/>
  <c r="F181" i="1" l="1"/>
  <c r="G181" i="1"/>
  <c r="Q45" i="2"/>
  <c r="B182" i="1"/>
  <c r="C182" i="1" s="1"/>
  <c r="H182" i="1" s="1"/>
  <c r="G182" i="1" l="1"/>
  <c r="F182" i="1"/>
  <c r="B183" i="1"/>
  <c r="C183" i="1" s="1"/>
  <c r="H183" i="1" s="1"/>
  <c r="F183" i="1" l="1"/>
  <c r="G183" i="1"/>
  <c r="S45" i="2"/>
  <c r="B184" i="1"/>
  <c r="C184" i="1" s="1"/>
  <c r="H184" i="1" s="1"/>
  <c r="F184" i="1" l="1"/>
  <c r="G184" i="1"/>
  <c r="R45" i="2"/>
  <c r="T45" i="2"/>
  <c r="B185" i="1"/>
  <c r="C185" i="1" s="1"/>
  <c r="H185" i="1" s="1"/>
  <c r="F185" i="1" l="1"/>
  <c r="G185" i="1"/>
  <c r="U45" i="2"/>
  <c r="B186" i="1"/>
  <c r="C186" i="1" s="1"/>
  <c r="H186" i="1" s="1"/>
  <c r="G186" i="1" l="1"/>
  <c r="F186" i="1"/>
  <c r="V45" i="2"/>
  <c r="B187" i="1"/>
  <c r="C187" i="1" s="1"/>
  <c r="H187" i="1" s="1"/>
  <c r="F187" i="1" l="1"/>
  <c r="G187" i="1"/>
  <c r="W45" i="2"/>
  <c r="B188" i="1"/>
  <c r="C188" i="1" s="1"/>
  <c r="H188" i="1" s="1"/>
  <c r="G188" i="1" l="1"/>
  <c r="F188" i="1"/>
  <c r="X45" i="2"/>
  <c r="B189" i="1"/>
  <c r="C189" i="1" s="1"/>
  <c r="H189" i="1" s="1"/>
  <c r="G189" i="1" l="1"/>
  <c r="F189" i="1"/>
  <c r="B190" i="1"/>
  <c r="C190" i="1" s="1"/>
  <c r="H190" i="1" s="1"/>
  <c r="G190" i="1" l="1"/>
  <c r="F190" i="1"/>
  <c r="Z45" i="2"/>
  <c r="B191" i="1"/>
  <c r="C191" i="1" s="1"/>
  <c r="H191" i="1" s="1"/>
  <c r="F191" i="1" l="1"/>
  <c r="G191" i="1"/>
  <c r="Y45" i="2"/>
  <c r="AA45" i="2"/>
  <c r="B192" i="1"/>
  <c r="C192" i="1" s="1"/>
  <c r="H192" i="1" s="1"/>
  <c r="G192" i="1" l="1"/>
  <c r="F192" i="1"/>
  <c r="AB45" i="2"/>
  <c r="B193" i="1"/>
  <c r="C193" i="1" s="1"/>
  <c r="H193" i="1" s="1"/>
  <c r="F193" i="1" l="1"/>
  <c r="G193" i="1"/>
  <c r="AC45" i="2"/>
  <c r="B194" i="1"/>
  <c r="C194" i="1" s="1"/>
  <c r="H194" i="1" s="1"/>
  <c r="G194" i="1" l="1"/>
  <c r="F194" i="1"/>
  <c r="AD45" i="2"/>
  <c r="B195" i="1"/>
  <c r="C195" i="1" s="1"/>
  <c r="H195" i="1" s="1"/>
  <c r="F195" i="1" l="1"/>
  <c r="G195" i="1"/>
  <c r="AE45" i="2"/>
  <c r="B196" i="1"/>
  <c r="C196" i="1" s="1"/>
  <c r="H196" i="1" s="1"/>
  <c r="F196" i="1" l="1"/>
  <c r="G196" i="1"/>
  <c r="B197" i="1"/>
  <c r="C197" i="1" s="1"/>
  <c r="H197" i="1" s="1"/>
  <c r="G197" i="1" l="1"/>
  <c r="F197" i="1"/>
  <c r="AG45" i="2"/>
  <c r="B198" i="1"/>
  <c r="C198" i="1" s="1"/>
  <c r="H198" i="1" s="1"/>
  <c r="G198" i="1" l="1"/>
  <c r="F198" i="1"/>
  <c r="AF45" i="2"/>
  <c r="AH45" i="2"/>
  <c r="B199" i="1"/>
  <c r="C199" i="1" s="1"/>
  <c r="H199" i="1" s="1"/>
  <c r="G199" i="1" l="1"/>
  <c r="F199" i="1"/>
  <c r="AI45" i="2"/>
  <c r="B200" i="1"/>
  <c r="C200" i="1" s="1"/>
  <c r="H200" i="1" s="1"/>
  <c r="E50" i="2" s="1"/>
  <c r="AP45" i="2" l="1"/>
  <c r="AL45" i="2"/>
  <c r="G200" i="1"/>
  <c r="F200" i="1"/>
  <c r="B201" i="1"/>
  <c r="C201" i="1" s="1"/>
  <c r="H201" i="1" s="1"/>
  <c r="F50" i="2" l="1"/>
  <c r="F201" i="1"/>
  <c r="G201" i="1"/>
  <c r="B202" i="1"/>
  <c r="C202" i="1" s="1"/>
  <c r="H202" i="1" s="1"/>
  <c r="G50" i="2" l="1"/>
  <c r="G202" i="1"/>
  <c r="F202" i="1"/>
  <c r="B203" i="1"/>
  <c r="C203" i="1" s="1"/>
  <c r="H203" i="1" s="1"/>
  <c r="H50" i="2" l="1"/>
  <c r="F203" i="1"/>
  <c r="G203" i="1"/>
  <c r="B204" i="1"/>
  <c r="C204" i="1" s="1"/>
  <c r="H204" i="1" s="1"/>
  <c r="I50" i="2" l="1"/>
  <c r="F204" i="1"/>
  <c r="G204" i="1"/>
  <c r="B205" i="1"/>
  <c r="C205" i="1" s="1"/>
  <c r="H205" i="1" s="1"/>
  <c r="J50" i="2" l="1"/>
  <c r="F205" i="1"/>
  <c r="G205" i="1"/>
  <c r="B206" i="1"/>
  <c r="C206" i="1" s="1"/>
  <c r="H206" i="1" s="1"/>
  <c r="K50" i="2" l="1"/>
  <c r="G206" i="1"/>
  <c r="F206" i="1"/>
  <c r="B207" i="1"/>
  <c r="C207" i="1" s="1"/>
  <c r="H207" i="1" s="1"/>
  <c r="L50" i="2" s="1"/>
  <c r="F207" i="1" l="1"/>
  <c r="G207" i="1"/>
  <c r="B208" i="1"/>
  <c r="C208" i="1" s="1"/>
  <c r="H208" i="1" s="1"/>
  <c r="M50" i="2" l="1"/>
  <c r="F208" i="1"/>
  <c r="G208" i="1"/>
  <c r="B209" i="1"/>
  <c r="C209" i="1" s="1"/>
  <c r="H209" i="1" s="1"/>
  <c r="N50" i="2" l="1"/>
  <c r="G209" i="1"/>
  <c r="F209" i="1"/>
  <c r="B210" i="1"/>
  <c r="C210" i="1" s="1"/>
  <c r="H210" i="1" s="1"/>
  <c r="O50" i="2" l="1"/>
  <c r="G210" i="1"/>
  <c r="F210" i="1"/>
  <c r="B211" i="1"/>
  <c r="C211" i="1" s="1"/>
  <c r="H211" i="1" s="1"/>
  <c r="P50" i="2" l="1"/>
  <c r="G211" i="1"/>
  <c r="F211" i="1"/>
  <c r="B212" i="1"/>
  <c r="C212" i="1" s="1"/>
  <c r="H212" i="1" s="1"/>
  <c r="Q50" i="2" s="1"/>
  <c r="F212" i="1" l="1"/>
  <c r="G212" i="1"/>
  <c r="B213" i="1"/>
  <c r="C213" i="1" s="1"/>
  <c r="H213" i="1" s="1"/>
  <c r="R50" i="2" l="1"/>
  <c r="G213" i="1"/>
  <c r="F213" i="1"/>
  <c r="B214" i="1"/>
  <c r="C214" i="1" s="1"/>
  <c r="H214" i="1" s="1"/>
  <c r="S50" i="2" l="1"/>
  <c r="G214" i="1"/>
  <c r="F214" i="1"/>
  <c r="B215" i="1"/>
  <c r="C215" i="1" s="1"/>
  <c r="H215" i="1" s="1"/>
  <c r="T50" i="2" l="1"/>
  <c r="F215" i="1"/>
  <c r="G215" i="1"/>
  <c r="B216" i="1"/>
  <c r="C216" i="1" s="1"/>
  <c r="H216" i="1" s="1"/>
  <c r="U50" i="2" l="1"/>
  <c r="G216" i="1"/>
  <c r="F216" i="1"/>
  <c r="B217" i="1"/>
  <c r="C217" i="1" s="1"/>
  <c r="H217" i="1" s="1"/>
  <c r="V50" i="2" l="1"/>
  <c r="G217" i="1"/>
  <c r="F217" i="1"/>
  <c r="B218" i="1"/>
  <c r="C218" i="1" s="1"/>
  <c r="H218" i="1" s="1"/>
  <c r="W50" i="2" l="1"/>
  <c r="G218" i="1"/>
  <c r="F218" i="1"/>
  <c r="B219" i="1"/>
  <c r="C219" i="1" s="1"/>
  <c r="H219" i="1" s="1"/>
  <c r="X50" i="2" l="1"/>
  <c r="F219" i="1"/>
  <c r="G219" i="1"/>
  <c r="B220" i="1"/>
  <c r="C220" i="1" s="1"/>
  <c r="H220" i="1" s="1"/>
  <c r="Y50" i="2" l="1"/>
  <c r="F220" i="1"/>
  <c r="G220" i="1"/>
  <c r="B221" i="1"/>
  <c r="C221" i="1" s="1"/>
  <c r="H221" i="1" s="1"/>
  <c r="Z50" i="2" l="1"/>
  <c r="F221" i="1"/>
  <c r="G221" i="1"/>
  <c r="B222" i="1"/>
  <c r="C222" i="1" s="1"/>
  <c r="H222" i="1" s="1"/>
  <c r="AA50" i="2" l="1"/>
  <c r="F222" i="1"/>
  <c r="G222" i="1"/>
  <c r="B223" i="1"/>
  <c r="C223" i="1" s="1"/>
  <c r="H223" i="1" s="1"/>
  <c r="AB50" i="2" l="1"/>
  <c r="G223" i="1"/>
  <c r="F223" i="1"/>
  <c r="B224" i="1"/>
  <c r="C224" i="1" s="1"/>
  <c r="H224" i="1" s="1"/>
  <c r="AC50" i="2" l="1"/>
  <c r="G224" i="1"/>
  <c r="F224" i="1"/>
  <c r="B225" i="1"/>
  <c r="C225" i="1" s="1"/>
  <c r="H225" i="1" s="1"/>
  <c r="AD50" i="2" l="1"/>
  <c r="F225" i="1"/>
  <c r="G225" i="1"/>
  <c r="B226" i="1"/>
  <c r="C226" i="1" s="1"/>
  <c r="H226" i="1" s="1"/>
  <c r="AE50" i="2" l="1"/>
  <c r="F226" i="1"/>
  <c r="G226" i="1"/>
  <c r="B227" i="1"/>
  <c r="C227" i="1" s="1"/>
  <c r="H227" i="1" s="1"/>
  <c r="AF50" i="2" l="1"/>
  <c r="AG50" i="2"/>
  <c r="G227" i="1"/>
  <c r="F227" i="1"/>
  <c r="B228" i="1"/>
  <c r="C228" i="1" s="1"/>
  <c r="H228" i="1" s="1"/>
  <c r="AH50" i="2" l="1"/>
  <c r="G228" i="1"/>
  <c r="F228" i="1"/>
  <c r="B229" i="1"/>
  <c r="C229" i="1" s="1"/>
  <c r="H229" i="1" s="1"/>
  <c r="F229" i="1" l="1"/>
  <c r="G229" i="1"/>
  <c r="B230" i="1"/>
  <c r="C230" i="1" s="1"/>
  <c r="H230" i="1" s="1"/>
  <c r="E55" i="2" s="1"/>
  <c r="F230" i="1" l="1"/>
  <c r="G230" i="1"/>
  <c r="B231" i="1"/>
  <c r="C231" i="1" s="1"/>
  <c r="H231" i="1" s="1"/>
  <c r="F55" i="2" l="1"/>
  <c r="G231" i="1"/>
  <c r="F231" i="1"/>
  <c r="B232" i="1"/>
  <c r="C232" i="1" s="1"/>
  <c r="H232" i="1" s="1"/>
  <c r="G55" i="2" s="1"/>
  <c r="F232" i="1" l="1"/>
  <c r="G232" i="1"/>
  <c r="B233" i="1"/>
  <c r="C233" i="1" s="1"/>
  <c r="H233" i="1" s="1"/>
  <c r="H55" i="2" l="1"/>
  <c r="G233" i="1"/>
  <c r="F233" i="1"/>
  <c r="B234" i="1"/>
  <c r="C234" i="1" s="1"/>
  <c r="H234" i="1" s="1"/>
  <c r="I55" i="2" s="1"/>
  <c r="F234" i="1" l="1"/>
  <c r="G234" i="1"/>
  <c r="B235" i="1"/>
  <c r="C235" i="1" s="1"/>
  <c r="H235" i="1" s="1"/>
  <c r="J55" i="2" l="1"/>
  <c r="F235" i="1"/>
  <c r="G235" i="1"/>
  <c r="B236" i="1"/>
  <c r="C236" i="1" s="1"/>
  <c r="H236" i="1" s="1"/>
  <c r="K55" i="2" s="1"/>
  <c r="G236" i="1" l="1"/>
  <c r="F236" i="1"/>
  <c r="B237" i="1"/>
  <c r="C237" i="1" s="1"/>
  <c r="H237" i="1" s="1"/>
  <c r="L55" i="2" s="1"/>
  <c r="G237" i="1" l="1"/>
  <c r="F237" i="1"/>
  <c r="B238" i="1"/>
  <c r="C238" i="1" l="1"/>
  <c r="H238" i="1" s="1"/>
  <c r="M55" i="2"/>
  <c r="G238" i="1"/>
  <c r="B239" i="1"/>
  <c r="C239" i="1" s="1"/>
  <c r="H239" i="1" s="1"/>
  <c r="F238" i="1" l="1"/>
  <c r="N55" i="2"/>
  <c r="F239" i="1"/>
  <c r="G239" i="1"/>
  <c r="B240" i="1"/>
  <c r="C240" i="1" s="1"/>
  <c r="H240" i="1" s="1"/>
  <c r="O55" i="2" l="1"/>
  <c r="F240" i="1"/>
  <c r="G240" i="1"/>
  <c r="B241" i="1"/>
  <c r="C241" i="1" s="1"/>
  <c r="H241" i="1" s="1"/>
  <c r="P55" i="2" s="1"/>
  <c r="F241" i="1" l="1"/>
  <c r="G241" i="1"/>
  <c r="B242" i="1"/>
  <c r="C242" i="1" s="1"/>
  <c r="H242" i="1" s="1"/>
  <c r="Q55" i="2" l="1"/>
  <c r="G242" i="1"/>
  <c r="F242" i="1"/>
  <c r="B243" i="1"/>
  <c r="C243" i="1" s="1"/>
  <c r="H243" i="1" s="1"/>
  <c r="R55" i="2" l="1"/>
  <c r="G243" i="1"/>
  <c r="F243" i="1"/>
  <c r="B244" i="1"/>
  <c r="C244" i="1" s="1"/>
  <c r="H244" i="1" s="1"/>
  <c r="S55" i="2" l="1"/>
  <c r="F244" i="1"/>
  <c r="G244" i="1"/>
  <c r="B245" i="1"/>
  <c r="C245" i="1" s="1"/>
  <c r="H245" i="1" s="1"/>
  <c r="T55" i="2" s="1"/>
  <c r="G245" i="1" l="1"/>
  <c r="F245" i="1"/>
  <c r="B246" i="1"/>
  <c r="C246" i="1" s="1"/>
  <c r="H246" i="1" s="1"/>
  <c r="U55" i="2" l="1"/>
  <c r="G246" i="1"/>
  <c r="F246" i="1"/>
  <c r="B247" i="1"/>
  <c r="C247" i="1" s="1"/>
  <c r="H247" i="1" s="1"/>
  <c r="V55" i="2" s="1"/>
  <c r="G247" i="1" l="1"/>
  <c r="F247" i="1"/>
  <c r="B248" i="1"/>
  <c r="C248" i="1" s="1"/>
  <c r="H248" i="1" s="1"/>
  <c r="W55" i="2" l="1"/>
  <c r="F248" i="1"/>
  <c r="G248" i="1"/>
  <c r="B249" i="1"/>
  <c r="C249" i="1" s="1"/>
  <c r="H249" i="1" s="1"/>
  <c r="X55" i="2" l="1"/>
  <c r="F249" i="1"/>
  <c r="G249" i="1"/>
  <c r="B250" i="1"/>
  <c r="C250" i="1" s="1"/>
  <c r="H250" i="1" s="1"/>
  <c r="Y55" i="2" s="1"/>
  <c r="G250" i="1" l="1"/>
  <c r="F250" i="1"/>
  <c r="B251" i="1"/>
  <c r="C251" i="1" s="1"/>
  <c r="H251" i="1" s="1"/>
  <c r="Z55" i="2" l="1"/>
  <c r="F251" i="1"/>
  <c r="G251" i="1"/>
  <c r="B252" i="1"/>
  <c r="C252" i="1" s="1"/>
  <c r="H252" i="1" s="1"/>
  <c r="AA55" i="2" l="1"/>
  <c r="G252" i="1"/>
  <c r="F252" i="1"/>
  <c r="B253" i="1"/>
  <c r="C253" i="1" s="1"/>
  <c r="H253" i="1" s="1"/>
  <c r="AB55" i="2" l="1"/>
  <c r="F253" i="1"/>
  <c r="G253" i="1"/>
  <c r="B254" i="1"/>
  <c r="C254" i="1" s="1"/>
  <c r="H254" i="1" s="1"/>
  <c r="AC55" i="2" l="1"/>
  <c r="G254" i="1"/>
  <c r="F254" i="1"/>
  <c r="B255" i="1"/>
  <c r="C255" i="1" s="1"/>
  <c r="H255" i="1" s="1"/>
  <c r="AD55" i="2" l="1"/>
  <c r="F255" i="1"/>
  <c r="G255" i="1"/>
  <c r="B256" i="1"/>
  <c r="C256" i="1" s="1"/>
  <c r="H256" i="1" s="1"/>
  <c r="AE55" i="2" l="1"/>
  <c r="F256" i="1"/>
  <c r="G256" i="1"/>
  <c r="B257" i="1"/>
  <c r="C257" i="1" s="1"/>
  <c r="H257" i="1" s="1"/>
  <c r="AF55" i="2" l="1"/>
  <c r="G257" i="1"/>
  <c r="F257" i="1"/>
  <c r="B258" i="1"/>
  <c r="C258" i="1" s="1"/>
  <c r="H258" i="1" s="1"/>
  <c r="AG55" i="2" l="1"/>
  <c r="G258" i="1"/>
  <c r="F258" i="1"/>
  <c r="B259" i="1"/>
  <c r="C259" i="1" s="1"/>
  <c r="H259" i="1" s="1"/>
  <c r="AI55" i="2" l="1"/>
  <c r="AH55" i="2"/>
  <c r="F259" i="1"/>
  <c r="G259" i="1"/>
  <c r="B260" i="1"/>
  <c r="C260" i="1" s="1"/>
  <c r="H260" i="1" s="1"/>
  <c r="AP55" i="2" l="1"/>
  <c r="AL55" i="2"/>
  <c r="E60" i="2"/>
  <c r="F260" i="1"/>
  <c r="G260" i="1"/>
  <c r="B261" i="1"/>
  <c r="C261" i="1" s="1"/>
  <c r="H261" i="1" s="1"/>
  <c r="F60" i="2" l="1"/>
  <c r="G261" i="1"/>
  <c r="F261" i="1"/>
  <c r="B262" i="1"/>
  <c r="C262" i="1" s="1"/>
  <c r="H262" i="1" s="1"/>
  <c r="G60" i="2" l="1"/>
  <c r="F262" i="1"/>
  <c r="G262" i="1"/>
  <c r="B263" i="1"/>
  <c r="C263" i="1" s="1"/>
  <c r="H263" i="1" s="1"/>
  <c r="H60" i="2" l="1"/>
  <c r="G263" i="1"/>
  <c r="F263" i="1"/>
  <c r="B264" i="1"/>
  <c r="C264" i="1" s="1"/>
  <c r="H264" i="1" s="1"/>
  <c r="I60" i="2" l="1"/>
  <c r="G264" i="1"/>
  <c r="F264" i="1"/>
  <c r="B265" i="1"/>
  <c r="C265" i="1" s="1"/>
  <c r="H265" i="1" s="1"/>
  <c r="J60" i="2" l="1"/>
  <c r="G265" i="1"/>
  <c r="F265" i="1"/>
  <c r="B266" i="1"/>
  <c r="C266" i="1" s="1"/>
  <c r="H266" i="1" s="1"/>
  <c r="K60" i="2" l="1"/>
  <c r="G266" i="1"/>
  <c r="F266" i="1"/>
  <c r="B267" i="1"/>
  <c r="C267" i="1" s="1"/>
  <c r="H267" i="1" s="1"/>
  <c r="L60" i="2" l="1"/>
  <c r="G267" i="1"/>
  <c r="F267" i="1"/>
  <c r="B268" i="1"/>
  <c r="C268" i="1" s="1"/>
  <c r="H268" i="1" s="1"/>
  <c r="M60" i="2" l="1"/>
  <c r="F268" i="1"/>
  <c r="G268" i="1"/>
  <c r="B269" i="1"/>
  <c r="C269" i="1" s="1"/>
  <c r="H269" i="1" s="1"/>
  <c r="N60" i="2" l="1"/>
  <c r="F269" i="1"/>
  <c r="G269" i="1"/>
  <c r="B270" i="1"/>
  <c r="C270" i="1" s="1"/>
  <c r="H270" i="1" s="1"/>
  <c r="O60" i="2" l="1"/>
  <c r="F270" i="1"/>
  <c r="G270" i="1"/>
  <c r="B271" i="1"/>
  <c r="C271" i="1" s="1"/>
  <c r="H271" i="1" s="1"/>
  <c r="P60" i="2" l="1"/>
  <c r="F271" i="1"/>
  <c r="G271" i="1"/>
  <c r="B272" i="1"/>
  <c r="C272" i="1" s="1"/>
  <c r="H272" i="1" s="1"/>
  <c r="Q60" i="2" l="1"/>
  <c r="G272" i="1"/>
  <c r="F272" i="1"/>
  <c r="B273" i="1"/>
  <c r="C273" i="1" s="1"/>
  <c r="H273" i="1" s="1"/>
  <c r="R60" i="2" l="1"/>
  <c r="G273" i="1"/>
  <c r="F273" i="1"/>
  <c r="B274" i="1"/>
  <c r="C274" i="1" s="1"/>
  <c r="H274" i="1" s="1"/>
  <c r="S60" i="2" l="1"/>
  <c r="F274" i="1"/>
  <c r="G274" i="1"/>
  <c r="B275" i="1"/>
  <c r="C275" i="1" s="1"/>
  <c r="H275" i="1" s="1"/>
  <c r="T60" i="2" l="1"/>
  <c r="F275" i="1"/>
  <c r="G275" i="1"/>
  <c r="B276" i="1"/>
  <c r="C276" i="1" s="1"/>
  <c r="H276" i="1" s="1"/>
  <c r="U60" i="2" l="1"/>
  <c r="G276" i="1"/>
  <c r="F276" i="1"/>
  <c r="B277" i="1"/>
  <c r="C277" i="1" s="1"/>
  <c r="H277" i="1" s="1"/>
  <c r="V60" i="2" l="1"/>
  <c r="G277" i="1"/>
  <c r="F277" i="1"/>
  <c r="B278" i="1"/>
  <c r="C278" i="1" s="1"/>
  <c r="H278" i="1" s="1"/>
  <c r="W60" i="2" l="1"/>
  <c r="G278" i="1"/>
  <c r="F278" i="1"/>
  <c r="B279" i="1"/>
  <c r="C279" i="1" s="1"/>
  <c r="H279" i="1" s="1"/>
  <c r="X60" i="2" l="1"/>
  <c r="F279" i="1"/>
  <c r="G279" i="1"/>
  <c r="B280" i="1"/>
  <c r="C280" i="1" s="1"/>
  <c r="H280" i="1" s="1"/>
  <c r="Y60" i="2" l="1"/>
  <c r="F280" i="1"/>
  <c r="G280" i="1"/>
  <c r="B281" i="1"/>
  <c r="C281" i="1" s="1"/>
  <c r="H281" i="1" s="1"/>
  <c r="Z60" i="2" l="1"/>
  <c r="G281" i="1"/>
  <c r="F281" i="1"/>
  <c r="B282" i="1"/>
  <c r="C282" i="1" s="1"/>
  <c r="H282" i="1" s="1"/>
  <c r="AA60" i="2" l="1"/>
  <c r="G282" i="1"/>
  <c r="F282" i="1"/>
  <c r="B283" i="1"/>
  <c r="C283" i="1" s="1"/>
  <c r="H283" i="1" s="1"/>
  <c r="AB60" i="2" l="1"/>
  <c r="G283" i="1"/>
  <c r="F283" i="1"/>
  <c r="B284" i="1"/>
  <c r="C284" i="1" s="1"/>
  <c r="H284" i="1" s="1"/>
  <c r="AC60" i="2" l="1"/>
  <c r="G284" i="1"/>
  <c r="F284" i="1"/>
  <c r="B285" i="1"/>
  <c r="C285" i="1" s="1"/>
  <c r="H285" i="1" s="1"/>
  <c r="AD60" i="2" l="1"/>
  <c r="F285" i="1"/>
  <c r="G285" i="1"/>
  <c r="B286" i="1"/>
  <c r="C286" i="1" s="1"/>
  <c r="H286" i="1" s="1"/>
  <c r="AE60" i="2" l="1"/>
  <c r="G286" i="1"/>
  <c r="F286" i="1"/>
  <c r="B287" i="1"/>
  <c r="C287" i="1" s="1"/>
  <c r="H287" i="1" s="1"/>
  <c r="AF60" i="2" l="1"/>
  <c r="F287" i="1"/>
  <c r="G287" i="1"/>
  <c r="B288" i="1"/>
  <c r="C288" i="1" s="1"/>
  <c r="H288" i="1" s="1"/>
  <c r="AG60" i="2" l="1"/>
  <c r="G288" i="1"/>
  <c r="F288" i="1"/>
  <c r="B289" i="1"/>
  <c r="C289" i="1" s="1"/>
  <c r="H289" i="1" s="1"/>
  <c r="AH60" i="2" l="1"/>
  <c r="G289" i="1"/>
  <c r="F289" i="1"/>
  <c r="B290" i="1"/>
  <c r="C290" i="1" s="1"/>
  <c r="H290" i="1" s="1"/>
  <c r="G290" i="1" l="1"/>
  <c r="F290" i="1"/>
  <c r="B291" i="1"/>
  <c r="C291" i="1" s="1"/>
  <c r="H291" i="1" s="1"/>
  <c r="E65" i="2" s="1"/>
  <c r="G291" i="1" l="1"/>
  <c r="F291" i="1"/>
  <c r="B292" i="1"/>
  <c r="C292" i="1" s="1"/>
  <c r="H292" i="1" s="1"/>
  <c r="F65" i="2" l="1"/>
  <c r="F292" i="1"/>
  <c r="G292" i="1"/>
  <c r="B293" i="1"/>
  <c r="C293" i="1" s="1"/>
  <c r="H293" i="1" s="1"/>
  <c r="G65" i="2" s="1"/>
  <c r="F293" i="1" l="1"/>
  <c r="G293" i="1"/>
  <c r="B294" i="1"/>
  <c r="C294" i="1" s="1"/>
  <c r="H294" i="1" s="1"/>
  <c r="H65" i="2" l="1"/>
  <c r="G294" i="1"/>
  <c r="F294" i="1"/>
  <c r="B295" i="1"/>
  <c r="C295" i="1" s="1"/>
  <c r="H295" i="1" s="1"/>
  <c r="I65" i="2" s="1"/>
  <c r="G295" i="1" l="1"/>
  <c r="F295" i="1"/>
  <c r="B296" i="1"/>
  <c r="C296" i="1" s="1"/>
  <c r="H296" i="1" s="1"/>
  <c r="J65" i="2" l="1"/>
  <c r="G296" i="1"/>
  <c r="F296" i="1"/>
  <c r="B297" i="1"/>
  <c r="C297" i="1" s="1"/>
  <c r="H297" i="1" s="1"/>
  <c r="K65" i="2" s="1"/>
  <c r="G297" i="1" l="1"/>
  <c r="F297" i="1"/>
  <c r="B298" i="1"/>
  <c r="C298" i="1" s="1"/>
  <c r="H298" i="1" s="1"/>
  <c r="L65" i="2" l="1"/>
  <c r="F298" i="1"/>
  <c r="G298" i="1"/>
  <c r="B299" i="1"/>
  <c r="C299" i="1" s="1"/>
  <c r="H299" i="1" s="1"/>
  <c r="M65" i="2" s="1"/>
  <c r="G299" i="1" l="1"/>
  <c r="F299" i="1"/>
  <c r="B300" i="1"/>
  <c r="C300" i="1" s="1"/>
  <c r="H300" i="1" s="1"/>
  <c r="N65" i="2" l="1"/>
  <c r="G300" i="1"/>
  <c r="F300" i="1"/>
  <c r="B301" i="1"/>
  <c r="C301" i="1" s="1"/>
  <c r="H301" i="1" s="1"/>
  <c r="O65" i="2" s="1"/>
  <c r="G301" i="1" l="1"/>
  <c r="F301" i="1"/>
  <c r="B302" i="1"/>
  <c r="C302" i="1" s="1"/>
  <c r="H302" i="1" s="1"/>
  <c r="P65" i="2" l="1"/>
  <c r="G302" i="1"/>
  <c r="F302" i="1"/>
  <c r="B303" i="1"/>
  <c r="C303" i="1" s="1"/>
  <c r="H303" i="1" s="1"/>
  <c r="Q65" i="2" s="1"/>
  <c r="G303" i="1" l="1"/>
  <c r="F303" i="1"/>
  <c r="B304" i="1"/>
  <c r="C304" i="1" s="1"/>
  <c r="H304" i="1" s="1"/>
  <c r="R65" i="2" l="1"/>
  <c r="F304" i="1"/>
  <c r="G304" i="1"/>
  <c r="B305" i="1"/>
  <c r="C305" i="1" s="1"/>
  <c r="H305" i="1" s="1"/>
  <c r="S65" i="2" s="1"/>
  <c r="F305" i="1" l="1"/>
  <c r="G305" i="1"/>
  <c r="B306" i="1"/>
  <c r="C306" i="1" s="1"/>
  <c r="H306" i="1" s="1"/>
  <c r="T65" i="2" l="1"/>
  <c r="F306" i="1"/>
  <c r="G306" i="1"/>
  <c r="B307" i="1"/>
  <c r="C307" i="1" s="1"/>
  <c r="H307" i="1" s="1"/>
  <c r="U65" i="2" l="1"/>
  <c r="F307" i="1"/>
  <c r="G307" i="1"/>
  <c r="B308" i="1"/>
  <c r="C308" i="1" s="1"/>
  <c r="H308" i="1" s="1"/>
  <c r="V65" i="2" s="1"/>
  <c r="G308" i="1" l="1"/>
  <c r="F308" i="1"/>
  <c r="B309" i="1"/>
  <c r="C309" i="1" s="1"/>
  <c r="H309" i="1" s="1"/>
  <c r="W65" i="2" l="1"/>
  <c r="F309" i="1"/>
  <c r="G309" i="1"/>
  <c r="B310" i="1"/>
  <c r="C310" i="1" s="1"/>
  <c r="H310" i="1" s="1"/>
  <c r="X65" i="2" s="1"/>
  <c r="F310" i="1" l="1"/>
  <c r="G310" i="1"/>
  <c r="B311" i="1"/>
  <c r="C311" i="1" s="1"/>
  <c r="H311" i="1" s="1"/>
  <c r="Y65" i="2" s="1"/>
  <c r="G311" i="1" l="1"/>
  <c r="F311" i="1"/>
  <c r="B312" i="1"/>
  <c r="C312" i="1" l="1"/>
  <c r="H312" i="1" s="1"/>
  <c r="Z65" i="2"/>
  <c r="G312" i="1"/>
  <c r="F312" i="1"/>
  <c r="B313" i="1"/>
  <c r="C313" i="1" s="1"/>
  <c r="H313" i="1" s="1"/>
  <c r="AA65" i="2" s="1"/>
  <c r="G313" i="1" l="1"/>
  <c r="F313" i="1"/>
  <c r="B314" i="1"/>
  <c r="C314" i="1" s="1"/>
  <c r="H314" i="1" s="1"/>
  <c r="AB65" i="2" l="1"/>
  <c r="G314" i="1"/>
  <c r="F314" i="1"/>
  <c r="B315" i="1"/>
  <c r="C315" i="1" s="1"/>
  <c r="H315" i="1" s="1"/>
  <c r="AC65" i="2" s="1"/>
  <c r="F315" i="1" l="1"/>
  <c r="G315" i="1"/>
  <c r="B316" i="1"/>
  <c r="C316" i="1" s="1"/>
  <c r="H316" i="1" s="1"/>
  <c r="AD65" i="2" l="1"/>
  <c r="F316" i="1"/>
  <c r="G316" i="1"/>
  <c r="B317" i="1"/>
  <c r="C317" i="1" s="1"/>
  <c r="H317" i="1" s="1"/>
  <c r="AE65" i="2" s="1"/>
  <c r="F317" i="1" l="1"/>
  <c r="G317" i="1"/>
  <c r="B318" i="1"/>
  <c r="C318" i="1" s="1"/>
  <c r="H318" i="1" s="1"/>
  <c r="AF65" i="2" s="1"/>
  <c r="G318" i="1" l="1"/>
  <c r="F318" i="1"/>
  <c r="B319" i="1"/>
  <c r="C319" i="1" s="1"/>
  <c r="H319" i="1" s="1"/>
  <c r="AG65" i="2" s="1"/>
  <c r="G319" i="1" l="1"/>
  <c r="F319" i="1"/>
  <c r="B320" i="1"/>
  <c r="C320" i="1" s="1"/>
  <c r="H320" i="1" s="1"/>
  <c r="AH65" i="2" l="1"/>
  <c r="F320" i="1"/>
  <c r="G320" i="1"/>
  <c r="B321" i="1"/>
  <c r="C321" i="1" s="1"/>
  <c r="H321" i="1" s="1"/>
  <c r="AI65" i="2" s="1"/>
  <c r="AL65" i="2" l="1"/>
  <c r="AP65" i="2"/>
  <c r="G321" i="1"/>
  <c r="F321" i="1"/>
  <c r="B322" i="1"/>
  <c r="C322" i="1" s="1"/>
  <c r="H322" i="1" s="1"/>
  <c r="E70" i="2" s="1"/>
  <c r="G322" i="1" l="1"/>
  <c r="F322" i="1"/>
  <c r="B323" i="1"/>
  <c r="C323" i="1" s="1"/>
  <c r="H323" i="1" s="1"/>
  <c r="F70" i="2" l="1"/>
  <c r="G323" i="1"/>
  <c r="F323" i="1"/>
  <c r="B324" i="1"/>
  <c r="C324" i="1" s="1"/>
  <c r="H324" i="1" s="1"/>
  <c r="G70" i="2" s="1"/>
  <c r="F324" i="1" l="1"/>
  <c r="G324" i="1"/>
  <c r="B325" i="1"/>
  <c r="C325" i="1" s="1"/>
  <c r="H325" i="1" s="1"/>
  <c r="H70" i="2" l="1"/>
  <c r="I70" i="2"/>
  <c r="G325" i="1"/>
  <c r="F325" i="1"/>
  <c r="B326" i="1"/>
  <c r="C326" i="1" s="1"/>
  <c r="H326" i="1" s="1"/>
  <c r="G326" i="1" l="1"/>
  <c r="F326" i="1"/>
  <c r="B327" i="1"/>
  <c r="C327" i="1" s="1"/>
  <c r="H327" i="1" s="1"/>
  <c r="J70" i="2" l="1"/>
  <c r="G327" i="1"/>
  <c r="F327" i="1"/>
  <c r="B328" i="1"/>
  <c r="C328" i="1" s="1"/>
  <c r="H328" i="1" s="1"/>
  <c r="K70" i="2" l="1"/>
  <c r="G328" i="1"/>
  <c r="F328" i="1"/>
  <c r="B329" i="1"/>
  <c r="C329" i="1" s="1"/>
  <c r="H329" i="1" s="1"/>
  <c r="L70" i="2" s="1"/>
  <c r="F329" i="1" l="1"/>
  <c r="G329" i="1"/>
  <c r="B330" i="1"/>
  <c r="C330" i="1" s="1"/>
  <c r="H330" i="1" s="1"/>
  <c r="M70" i="2" l="1"/>
  <c r="G330" i="1"/>
  <c r="F330" i="1"/>
  <c r="B331" i="1"/>
  <c r="C331" i="1" s="1"/>
  <c r="H331" i="1" s="1"/>
  <c r="N70" i="2" s="1"/>
  <c r="F331" i="1" l="1"/>
  <c r="G331" i="1"/>
  <c r="B332" i="1"/>
  <c r="C332" i="1" s="1"/>
  <c r="H332" i="1" s="1"/>
  <c r="O70" i="2" l="1"/>
  <c r="G332" i="1"/>
  <c r="F332" i="1"/>
  <c r="B333" i="1"/>
  <c r="C333" i="1" s="1"/>
  <c r="H333" i="1" s="1"/>
  <c r="P70" i="2" s="1"/>
  <c r="F333" i="1" l="1"/>
  <c r="G333" i="1"/>
  <c r="B334" i="1"/>
  <c r="C334" i="1" s="1"/>
  <c r="H334" i="1" s="1"/>
  <c r="Q70" i="2" l="1"/>
  <c r="F334" i="1"/>
  <c r="G334" i="1"/>
  <c r="B335" i="1"/>
  <c r="C335" i="1" s="1"/>
  <c r="H335" i="1" s="1"/>
  <c r="R70" i="2" s="1"/>
  <c r="G335" i="1" l="1"/>
  <c r="F335" i="1"/>
  <c r="B336" i="1"/>
  <c r="C336" i="1" s="1"/>
  <c r="H336" i="1" s="1"/>
  <c r="S70" i="2" l="1"/>
  <c r="G336" i="1"/>
  <c r="F336" i="1"/>
  <c r="B337" i="1"/>
  <c r="C337" i="1" s="1"/>
  <c r="H337" i="1" s="1"/>
  <c r="T70" i="2" s="1"/>
  <c r="G337" i="1" l="1"/>
  <c r="F337" i="1"/>
  <c r="B338" i="1"/>
  <c r="C338" i="1" s="1"/>
  <c r="H338" i="1" s="1"/>
  <c r="U70" i="2" l="1"/>
  <c r="G338" i="1"/>
  <c r="F338" i="1"/>
  <c r="B339" i="1"/>
  <c r="C339" i="1" s="1"/>
  <c r="H339" i="1" s="1"/>
  <c r="V70" i="2" s="1"/>
  <c r="F339" i="1" l="1"/>
  <c r="G339" i="1"/>
  <c r="B340" i="1"/>
  <c r="C340" i="1" s="1"/>
  <c r="H340" i="1" s="1"/>
  <c r="W70" i="2" l="1"/>
  <c r="G340" i="1"/>
  <c r="F340" i="1"/>
  <c r="B341" i="1"/>
  <c r="C341" i="1" s="1"/>
  <c r="H341" i="1" s="1"/>
  <c r="X70" i="2" s="1"/>
  <c r="G341" i="1" l="1"/>
  <c r="F341" i="1"/>
  <c r="B342" i="1"/>
  <c r="C342" i="1" s="1"/>
  <c r="H342" i="1" s="1"/>
  <c r="Y70" i="2" l="1"/>
  <c r="F342" i="1"/>
  <c r="G342" i="1"/>
  <c r="B343" i="1"/>
  <c r="C343" i="1" s="1"/>
  <c r="H343" i="1" s="1"/>
  <c r="Z70" i="2" s="1"/>
  <c r="G343" i="1" l="1"/>
  <c r="F343" i="1"/>
  <c r="B344" i="1"/>
  <c r="C344" i="1" s="1"/>
  <c r="H344" i="1" s="1"/>
  <c r="AA70" i="2" l="1"/>
  <c r="G344" i="1"/>
  <c r="F344" i="1"/>
  <c r="B345" i="1"/>
  <c r="C345" i="1" s="1"/>
  <c r="H345" i="1" s="1"/>
  <c r="AB70" i="2" s="1"/>
  <c r="F345" i="1" l="1"/>
  <c r="G345" i="1"/>
  <c r="B346" i="1"/>
  <c r="C346" i="1" s="1"/>
  <c r="H346" i="1" s="1"/>
  <c r="AC70" i="2" l="1"/>
  <c r="G346" i="1"/>
  <c r="F346" i="1"/>
  <c r="B347" i="1"/>
  <c r="C347" i="1" s="1"/>
  <c r="H347" i="1" s="1"/>
  <c r="AD70" i="2" s="1"/>
  <c r="F347" i="1" l="1"/>
  <c r="G347" i="1"/>
  <c r="B348" i="1"/>
  <c r="C348" i="1" s="1"/>
  <c r="H348" i="1" s="1"/>
  <c r="AE70" i="2" l="1"/>
  <c r="F348" i="1"/>
  <c r="G348" i="1"/>
  <c r="B349" i="1"/>
  <c r="C349" i="1" s="1"/>
  <c r="H349" i="1" s="1"/>
  <c r="AG70" i="2" l="1"/>
  <c r="AF70" i="2"/>
  <c r="G349" i="1"/>
  <c r="F349" i="1"/>
  <c r="B350" i="1"/>
  <c r="C350" i="1" s="1"/>
  <c r="H350" i="1" s="1"/>
  <c r="AI70" i="2" s="1"/>
  <c r="AH70" i="2" l="1"/>
  <c r="AL70" i="2" s="1"/>
  <c r="G350" i="1"/>
  <c r="F350" i="1"/>
  <c r="B351" i="1"/>
  <c r="C351" i="1" s="1"/>
  <c r="H351" i="1" s="1"/>
  <c r="E75" i="2" s="1"/>
  <c r="AP70" i="2" l="1"/>
  <c r="G351" i="1"/>
  <c r="F351" i="1"/>
  <c r="B352" i="1"/>
  <c r="C352" i="1" s="1"/>
  <c r="H352" i="1" s="1"/>
  <c r="F75" i="2" s="1"/>
  <c r="G352" i="1" l="1"/>
  <c r="F352" i="1"/>
  <c r="B353" i="1"/>
  <c r="C353" i="1" s="1"/>
  <c r="H353" i="1" s="1"/>
  <c r="G75" i="2" s="1"/>
  <c r="G353" i="1" l="1"/>
  <c r="F353" i="1"/>
  <c r="B354" i="1"/>
  <c r="C354" i="1" s="1"/>
  <c r="H354" i="1" s="1"/>
  <c r="H75" i="2" s="1"/>
  <c r="F354" i="1" l="1"/>
  <c r="G354" i="1"/>
  <c r="B355" i="1"/>
  <c r="C355" i="1" s="1"/>
  <c r="H355" i="1" s="1"/>
  <c r="I75" i="2" s="1"/>
  <c r="F355" i="1" l="1"/>
  <c r="G355" i="1"/>
  <c r="B356" i="1"/>
  <c r="C356" i="1" s="1"/>
  <c r="H356" i="1" s="1"/>
  <c r="J75" i="2" s="1"/>
  <c r="G356" i="1" l="1"/>
  <c r="F356" i="1"/>
  <c r="B357" i="1"/>
  <c r="C357" i="1" s="1"/>
  <c r="H357" i="1" s="1"/>
  <c r="K75" i="2" s="1"/>
  <c r="G357" i="1" l="1"/>
  <c r="F357" i="1"/>
  <c r="B358" i="1"/>
  <c r="C358" i="1" s="1"/>
  <c r="H358" i="1" s="1"/>
  <c r="L75" i="2" s="1"/>
  <c r="F358" i="1" l="1"/>
  <c r="G358" i="1"/>
  <c r="B359" i="1"/>
  <c r="C359" i="1" s="1"/>
  <c r="H359" i="1" s="1"/>
  <c r="M75" i="2" s="1"/>
  <c r="G359" i="1" l="1"/>
  <c r="F359" i="1"/>
  <c r="B360" i="1"/>
  <c r="C360" i="1" s="1"/>
  <c r="H360" i="1" s="1"/>
  <c r="N75" i="2" s="1"/>
  <c r="F360" i="1" l="1"/>
  <c r="G360" i="1"/>
  <c r="B361" i="1"/>
  <c r="C361" i="1" s="1"/>
  <c r="H361" i="1" s="1"/>
  <c r="O75" i="2" s="1"/>
  <c r="F361" i="1" l="1"/>
  <c r="G361" i="1"/>
  <c r="B362" i="1"/>
  <c r="C362" i="1" s="1"/>
  <c r="H362" i="1" s="1"/>
  <c r="P75" i="2" s="1"/>
  <c r="G362" i="1" l="1"/>
  <c r="F362" i="1"/>
  <c r="B363" i="1"/>
  <c r="C363" i="1" s="1"/>
  <c r="H363" i="1" s="1"/>
  <c r="Q75" i="2" s="1"/>
  <c r="F363" i="1" l="1"/>
  <c r="G363" i="1"/>
  <c r="B364" i="1"/>
  <c r="C364" i="1" s="1"/>
  <c r="H364" i="1" s="1"/>
  <c r="R75" i="2" s="1"/>
  <c r="F364" i="1" l="1"/>
  <c r="G364" i="1"/>
  <c r="B365" i="1"/>
  <c r="C365" i="1" s="1"/>
  <c r="H365" i="1" s="1"/>
  <c r="S75" i="2" s="1"/>
  <c r="G365" i="1" l="1"/>
  <c r="F365" i="1"/>
  <c r="B366" i="1"/>
  <c r="C366" i="1" s="1"/>
  <c r="H366" i="1" s="1"/>
  <c r="T75" i="2" s="1"/>
  <c r="G366" i="1" l="1"/>
  <c r="F366" i="1"/>
  <c r="B367" i="1"/>
  <c r="C367" i="1" s="1"/>
  <c r="H367" i="1" s="1"/>
  <c r="U75" i="2" s="1"/>
  <c r="F367" i="1" l="1"/>
  <c r="G367" i="1"/>
  <c r="B368" i="1"/>
  <c r="C368" i="1" s="1"/>
  <c r="H368" i="1" s="1"/>
  <c r="V75" i="2" s="1"/>
  <c r="G368" i="1" l="1"/>
  <c r="F368" i="1"/>
  <c r="B369" i="1"/>
  <c r="C369" i="1" s="1"/>
  <c r="H369" i="1" s="1"/>
  <c r="W75" i="2" s="1"/>
  <c r="G369" i="1" l="1"/>
  <c r="F369" i="1"/>
  <c r="B370" i="1"/>
  <c r="C370" i="1" s="1"/>
  <c r="H370" i="1" s="1"/>
  <c r="X75" i="2" s="1"/>
  <c r="G370" i="1" l="1"/>
  <c r="F370" i="1"/>
  <c r="B371" i="1"/>
  <c r="C371" i="1" s="1"/>
  <c r="H371" i="1" s="1"/>
  <c r="Y75" i="2" s="1"/>
  <c r="F371" i="1" l="1"/>
  <c r="G371" i="1"/>
  <c r="B372" i="1"/>
  <c r="C372" i="1" s="1"/>
  <c r="H372" i="1" s="1"/>
  <c r="Z75" i="2" s="1"/>
  <c r="F372" i="1" l="1"/>
  <c r="G372" i="1"/>
  <c r="B373" i="1"/>
  <c r="C373" i="1" s="1"/>
  <c r="H373" i="1" s="1"/>
  <c r="AA75" i="2" s="1"/>
  <c r="G373" i="1" l="1"/>
  <c r="F373" i="1"/>
  <c r="B374" i="1"/>
  <c r="C374" i="1" s="1"/>
  <c r="H374" i="1" s="1"/>
  <c r="AB75" i="2" s="1"/>
  <c r="F374" i="1" l="1"/>
  <c r="G374" i="1"/>
  <c r="B375" i="1"/>
  <c r="C375" i="1" s="1"/>
  <c r="H375" i="1" s="1"/>
  <c r="AC75" i="2" s="1"/>
  <c r="F375" i="1" l="1"/>
  <c r="G375" i="1"/>
  <c r="B376" i="1"/>
  <c r="C376" i="1" s="1"/>
  <c r="H376" i="1" s="1"/>
  <c r="AD75" i="2" s="1"/>
  <c r="F376" i="1" l="1"/>
  <c r="G376" i="1"/>
  <c r="B377" i="1"/>
  <c r="C377" i="1" s="1"/>
  <c r="H377" i="1" s="1"/>
  <c r="AE75" i="2" s="1"/>
  <c r="G377" i="1" l="1"/>
  <c r="F377" i="1"/>
  <c r="B378" i="1"/>
  <c r="C378" i="1" s="1"/>
  <c r="H378" i="1" s="1"/>
  <c r="AF75" i="2" s="1"/>
  <c r="F378" i="1" l="1"/>
  <c r="G378" i="1"/>
  <c r="B379" i="1"/>
  <c r="C379" i="1" s="1"/>
  <c r="H379" i="1" s="1"/>
  <c r="AG75" i="2" s="1"/>
  <c r="F379" i="1" l="1"/>
  <c r="G379" i="1"/>
  <c r="B380" i="1"/>
  <c r="C380" i="1" s="1"/>
  <c r="H380" i="1" s="1"/>
  <c r="AH75" i="2" s="1"/>
  <c r="G380" i="1" l="1"/>
  <c r="F380" i="1"/>
  <c r="B381" i="1"/>
  <c r="C381" i="1" s="1"/>
  <c r="H381" i="1" s="1"/>
  <c r="E80" i="2" l="1"/>
  <c r="F381" i="1"/>
  <c r="G381" i="1"/>
  <c r="B382" i="1"/>
  <c r="C382" i="1" s="1"/>
  <c r="H382" i="1" s="1"/>
  <c r="F80" i="2" l="1"/>
  <c r="G382" i="1"/>
  <c r="F382" i="1"/>
  <c r="B383" i="1"/>
  <c r="C383" i="1" s="1"/>
  <c r="H383" i="1" s="1"/>
  <c r="G383" i="1" l="1"/>
  <c r="F383" i="1"/>
  <c r="B384" i="1"/>
  <c r="C384" i="1" s="1"/>
  <c r="H384" i="1" s="1"/>
  <c r="H80" i="2" l="1"/>
  <c r="G80" i="2"/>
  <c r="G384" i="1"/>
  <c r="F384" i="1"/>
  <c r="B385" i="1"/>
  <c r="C385" i="1" s="1"/>
  <c r="H385" i="1" s="1"/>
  <c r="I80" i="2" l="1"/>
  <c r="F385" i="1"/>
  <c r="G385" i="1"/>
  <c r="B386" i="1"/>
  <c r="C386" i="1" s="1"/>
  <c r="H386" i="1" s="1"/>
  <c r="G386" i="1" l="1"/>
  <c r="F386" i="1"/>
  <c r="B387" i="1"/>
  <c r="C387" i="1" s="1"/>
  <c r="H387" i="1" s="1"/>
  <c r="K80" i="2" l="1"/>
  <c r="J80" i="2"/>
  <c r="F387" i="1"/>
  <c r="G387" i="1"/>
  <c r="B388" i="1"/>
  <c r="C388" i="1" s="1"/>
  <c r="H388" i="1" s="1"/>
  <c r="L80" i="2" l="1"/>
  <c r="F388" i="1"/>
  <c r="G388" i="1"/>
  <c r="B389" i="1"/>
  <c r="C389" i="1" s="1"/>
  <c r="H389" i="1" s="1"/>
  <c r="F389" i="1" l="1"/>
  <c r="G389" i="1"/>
  <c r="B390" i="1"/>
  <c r="C390" i="1" s="1"/>
  <c r="H390" i="1" s="1"/>
  <c r="N80" i="2" l="1"/>
  <c r="M80" i="2"/>
  <c r="G390" i="1"/>
  <c r="F390" i="1"/>
  <c r="B391" i="1"/>
  <c r="C391" i="1" s="1"/>
  <c r="H391" i="1" s="1"/>
  <c r="O80" i="2" l="1"/>
  <c r="F391" i="1"/>
  <c r="G391" i="1"/>
  <c r="B392" i="1"/>
  <c r="C392" i="1" s="1"/>
  <c r="H392" i="1" s="1"/>
  <c r="G392" i="1" l="1"/>
  <c r="F392" i="1"/>
  <c r="B393" i="1"/>
  <c r="C393" i="1" s="1"/>
  <c r="H393" i="1" s="1"/>
  <c r="Q80" i="2" l="1"/>
  <c r="P80" i="2"/>
  <c r="F393" i="1"/>
  <c r="G393" i="1"/>
  <c r="B394" i="1"/>
  <c r="C394" i="1" s="1"/>
  <c r="H394" i="1" s="1"/>
  <c r="R80" i="2" l="1"/>
  <c r="G394" i="1"/>
  <c r="F394" i="1"/>
  <c r="B395" i="1"/>
  <c r="C395" i="1" s="1"/>
  <c r="H395" i="1" s="1"/>
  <c r="G395" i="1" l="1"/>
  <c r="F395" i="1"/>
  <c r="B396" i="1"/>
  <c r="C396" i="1" s="1"/>
  <c r="H396" i="1" s="1"/>
  <c r="T80" i="2" l="1"/>
  <c r="S80" i="2"/>
  <c r="F396" i="1"/>
  <c r="G396" i="1"/>
  <c r="B397" i="1"/>
  <c r="C397" i="1" s="1"/>
  <c r="H397" i="1" s="1"/>
  <c r="U80" i="2" l="1"/>
  <c r="F397" i="1"/>
  <c r="G397" i="1"/>
  <c r="B398" i="1"/>
  <c r="C398" i="1" s="1"/>
  <c r="H398" i="1" s="1"/>
  <c r="G398" i="1" l="1"/>
  <c r="F398" i="1"/>
  <c r="B399" i="1"/>
  <c r="C399" i="1" s="1"/>
  <c r="H399" i="1" s="1"/>
  <c r="V80" i="2" l="1"/>
  <c r="G399" i="1"/>
  <c r="F399" i="1"/>
  <c r="B400" i="1"/>
  <c r="C400" i="1" s="1"/>
  <c r="H400" i="1" s="1"/>
  <c r="X80" i="2" l="1"/>
  <c r="W80" i="2"/>
  <c r="G400" i="1"/>
  <c r="F400" i="1"/>
  <c r="B401" i="1"/>
  <c r="C401" i="1" s="1"/>
  <c r="H401" i="1" s="1"/>
  <c r="Y80" i="2" l="1"/>
  <c r="F401" i="1"/>
  <c r="G401" i="1"/>
  <c r="B402" i="1"/>
  <c r="C402" i="1" s="1"/>
  <c r="H402" i="1" s="1"/>
  <c r="F402" i="1" l="1"/>
  <c r="G402" i="1"/>
  <c r="B403" i="1"/>
  <c r="C403" i="1" s="1"/>
  <c r="H403" i="1" s="1"/>
  <c r="Z80" i="2" l="1"/>
  <c r="F403" i="1"/>
  <c r="G403" i="1"/>
  <c r="B404" i="1"/>
  <c r="C404" i="1" s="1"/>
  <c r="H404" i="1" s="1"/>
  <c r="AB80" i="2" l="1"/>
  <c r="AA80" i="2"/>
  <c r="F404" i="1"/>
  <c r="G404" i="1"/>
  <c r="B405" i="1"/>
  <c r="C405" i="1" s="1"/>
  <c r="H405" i="1" s="1"/>
  <c r="G405" i="1" l="1"/>
  <c r="F405" i="1"/>
  <c r="B406" i="1"/>
  <c r="C406" i="1" s="1"/>
  <c r="H406" i="1" s="1"/>
  <c r="AD80" i="2" l="1"/>
  <c r="AC80" i="2"/>
  <c r="F406" i="1"/>
  <c r="G406" i="1"/>
  <c r="B407" i="1"/>
  <c r="C407" i="1" s="1"/>
  <c r="H407" i="1" s="1"/>
  <c r="G407" i="1" l="1"/>
  <c r="F407" i="1"/>
  <c r="B408" i="1"/>
  <c r="C408" i="1" s="1"/>
  <c r="H408" i="1" s="1"/>
  <c r="AE80" i="2" s="1"/>
  <c r="AF80" i="2" l="1"/>
  <c r="F408" i="1"/>
  <c r="G408" i="1"/>
  <c r="B409" i="1"/>
  <c r="C409" i="1" s="1"/>
  <c r="H409" i="1" s="1"/>
  <c r="F409" i="1" l="1"/>
  <c r="G409" i="1"/>
  <c r="B410" i="1"/>
  <c r="C410" i="1" s="1"/>
  <c r="H410" i="1" s="1"/>
  <c r="AG80" i="2" l="1"/>
  <c r="G410" i="1"/>
  <c r="F410" i="1"/>
  <c r="B411" i="1"/>
  <c r="C411" i="1" s="1"/>
  <c r="H411" i="1" s="1"/>
  <c r="AH80" i="2" l="1"/>
  <c r="G411" i="1"/>
  <c r="F411" i="1"/>
  <c r="B412" i="1"/>
  <c r="C412" i="1" s="1"/>
  <c r="H412" i="1" s="1"/>
  <c r="E85" i="2" l="1"/>
  <c r="AI80" i="2"/>
  <c r="G412" i="1"/>
  <c r="F412" i="1"/>
  <c r="B413" i="1"/>
  <c r="C413" i="1" s="1"/>
  <c r="H413" i="1" s="1"/>
  <c r="AL80" i="2" l="1"/>
  <c r="AP80" i="2"/>
  <c r="F413" i="1"/>
  <c r="G413" i="1"/>
  <c r="B414" i="1"/>
  <c r="C414" i="1" s="1"/>
  <c r="H414" i="1" s="1"/>
  <c r="F85" i="2" l="1"/>
  <c r="G414" i="1"/>
  <c r="F414" i="1"/>
  <c r="B415" i="1"/>
  <c r="C415" i="1" s="1"/>
  <c r="H415" i="1" s="1"/>
  <c r="G85" i="2" l="1"/>
  <c r="G415" i="1"/>
  <c r="F415" i="1"/>
  <c r="B416" i="1"/>
  <c r="C416" i="1" s="1"/>
  <c r="H416" i="1" s="1"/>
  <c r="H85" i="2" l="1"/>
  <c r="G416" i="1"/>
  <c r="F416" i="1"/>
  <c r="B417" i="1"/>
  <c r="C417" i="1" s="1"/>
  <c r="H417" i="1" s="1"/>
  <c r="I85" i="2" l="1"/>
  <c r="F417" i="1"/>
  <c r="G417" i="1"/>
  <c r="B418" i="1"/>
  <c r="C418" i="1" s="1"/>
  <c r="H418" i="1" s="1"/>
  <c r="J85" i="2" l="1"/>
  <c r="F418" i="1"/>
  <c r="G418" i="1"/>
  <c r="B419" i="1"/>
  <c r="C419" i="1" s="1"/>
  <c r="H419" i="1" s="1"/>
  <c r="K85" i="2" l="1"/>
  <c r="G419" i="1"/>
  <c r="F419" i="1"/>
  <c r="B420" i="1"/>
  <c r="C420" i="1" s="1"/>
  <c r="H420" i="1" s="1"/>
  <c r="L85" i="2" l="1"/>
  <c r="G420" i="1"/>
  <c r="F420" i="1"/>
  <c r="B421" i="1"/>
  <c r="C421" i="1" s="1"/>
  <c r="H421" i="1" s="1"/>
  <c r="M85" i="2" l="1"/>
  <c r="G421" i="1"/>
  <c r="F421" i="1"/>
  <c r="B422" i="1"/>
  <c r="C422" i="1" s="1"/>
  <c r="H422" i="1" s="1"/>
  <c r="N85" i="2" l="1"/>
  <c r="G422" i="1"/>
  <c r="F422" i="1"/>
  <c r="B423" i="1"/>
  <c r="C423" i="1" s="1"/>
  <c r="H423" i="1" s="1"/>
  <c r="O85" i="2" l="1"/>
  <c r="G423" i="1"/>
  <c r="F423" i="1"/>
  <c r="B424" i="1"/>
  <c r="C424" i="1" s="1"/>
  <c r="H424" i="1" s="1"/>
  <c r="P85" i="2" l="1"/>
  <c r="G424" i="1"/>
  <c r="F424" i="1"/>
  <c r="B425" i="1"/>
  <c r="C425" i="1" s="1"/>
  <c r="H425" i="1" s="1"/>
  <c r="Q85" i="2" l="1"/>
  <c r="G425" i="1"/>
  <c r="F425" i="1"/>
  <c r="B426" i="1"/>
  <c r="C426" i="1" s="1"/>
  <c r="H426" i="1" s="1"/>
  <c r="R85" i="2" l="1"/>
  <c r="G426" i="1"/>
  <c r="F426" i="1"/>
  <c r="B427" i="1"/>
  <c r="C427" i="1" s="1"/>
  <c r="H427" i="1" s="1"/>
  <c r="S85" i="2" l="1"/>
  <c r="F427" i="1"/>
  <c r="G427" i="1"/>
  <c r="B428" i="1"/>
  <c r="C428" i="1" s="1"/>
  <c r="H428" i="1" s="1"/>
  <c r="T85" i="2" l="1"/>
  <c r="G428" i="1"/>
  <c r="F428" i="1"/>
  <c r="B429" i="1"/>
  <c r="C429" i="1" s="1"/>
  <c r="H429" i="1" s="1"/>
  <c r="U85" i="2" l="1"/>
  <c r="F429" i="1"/>
  <c r="G429" i="1"/>
  <c r="B430" i="1"/>
  <c r="C430" i="1" s="1"/>
  <c r="H430" i="1" s="1"/>
  <c r="V85" i="2" l="1"/>
  <c r="F430" i="1"/>
  <c r="G430" i="1"/>
  <c r="B431" i="1"/>
  <c r="C431" i="1" s="1"/>
  <c r="H431" i="1" s="1"/>
  <c r="W85" i="2" l="1"/>
  <c r="G431" i="1"/>
  <c r="F431" i="1"/>
  <c r="B432" i="1"/>
  <c r="C432" i="1" s="1"/>
  <c r="H432" i="1" s="1"/>
  <c r="X85" i="2" l="1"/>
  <c r="G432" i="1"/>
  <c r="F432" i="1"/>
  <c r="B433" i="1"/>
  <c r="C433" i="1" s="1"/>
  <c r="H433" i="1" s="1"/>
  <c r="Y85" i="2" l="1"/>
  <c r="G433" i="1"/>
  <c r="F433" i="1"/>
  <c r="B434" i="1"/>
  <c r="C434" i="1" s="1"/>
  <c r="H434" i="1" s="1"/>
  <c r="Z85" i="2" l="1"/>
  <c r="G434" i="1"/>
  <c r="F434" i="1"/>
  <c r="B435" i="1"/>
  <c r="C435" i="1" s="1"/>
  <c r="H435" i="1" s="1"/>
  <c r="AA85" i="2" l="1"/>
  <c r="G435" i="1"/>
  <c r="F435" i="1"/>
  <c r="B436" i="1"/>
  <c r="C436" i="1" s="1"/>
  <c r="H436" i="1" s="1"/>
  <c r="AC85" i="2" l="1"/>
  <c r="AB85" i="2"/>
  <c r="F436" i="1"/>
  <c r="G436" i="1"/>
  <c r="B437" i="1"/>
  <c r="C437" i="1" s="1"/>
  <c r="H437" i="1" s="1"/>
  <c r="AD85" i="2" l="1"/>
  <c r="G437" i="1"/>
  <c r="F437" i="1"/>
  <c r="B438" i="1"/>
  <c r="C438" i="1" s="1"/>
  <c r="H438" i="1" s="1"/>
  <c r="G438" i="1" l="1"/>
  <c r="F438" i="1"/>
  <c r="B439" i="1"/>
  <c r="C439" i="1" s="1"/>
  <c r="H439" i="1" s="1"/>
  <c r="AE85" i="2" l="1"/>
  <c r="G439" i="1"/>
  <c r="F439" i="1"/>
  <c r="B440" i="1"/>
  <c r="C440" i="1" s="1"/>
  <c r="H440" i="1" s="1"/>
  <c r="AF85" i="2" l="1"/>
  <c r="F440" i="1"/>
  <c r="G440" i="1"/>
  <c r="B441" i="1"/>
  <c r="C441" i="1" s="1"/>
  <c r="H441" i="1" s="1"/>
  <c r="AG85" i="2" l="1"/>
  <c r="F441" i="1"/>
  <c r="G441" i="1"/>
  <c r="B442" i="1"/>
  <c r="C442" i="1" s="1"/>
  <c r="H442" i="1" s="1"/>
  <c r="AH85" i="2" l="1"/>
  <c r="G442" i="1"/>
  <c r="F442" i="1"/>
  <c r="B443" i="1"/>
  <c r="C443" i="1" s="1"/>
  <c r="H443" i="1" s="1"/>
  <c r="E90" i="2" l="1"/>
  <c r="G443" i="1"/>
  <c r="F443" i="1"/>
  <c r="B444" i="1"/>
  <c r="C444" i="1" s="1"/>
  <c r="H444" i="1" s="1"/>
  <c r="F90" i="2" l="1"/>
  <c r="G444" i="1"/>
  <c r="F444" i="1"/>
  <c r="B445" i="1"/>
  <c r="C445" i="1" s="1"/>
  <c r="H445" i="1" s="1"/>
  <c r="G90" i="2" l="1"/>
  <c r="G445" i="1"/>
  <c r="F445" i="1"/>
  <c r="B446" i="1"/>
  <c r="C446" i="1" s="1"/>
  <c r="H446" i="1" s="1"/>
  <c r="H90" i="2" l="1"/>
  <c r="G446" i="1"/>
  <c r="F446" i="1"/>
  <c r="B447" i="1"/>
  <c r="C447" i="1" s="1"/>
  <c r="H447" i="1" s="1"/>
  <c r="I90" i="2" l="1"/>
  <c r="G447" i="1"/>
  <c r="F447" i="1"/>
  <c r="B448" i="1"/>
  <c r="C448" i="1" s="1"/>
  <c r="H448" i="1" s="1"/>
  <c r="J90" i="2" l="1"/>
  <c r="F448" i="1"/>
  <c r="G448" i="1"/>
  <c r="B449" i="1"/>
  <c r="C449" i="1" s="1"/>
  <c r="H449" i="1" s="1"/>
  <c r="K90" i="2" l="1"/>
  <c r="G449" i="1"/>
  <c r="F449" i="1"/>
  <c r="B450" i="1"/>
  <c r="C450" i="1" s="1"/>
  <c r="H450" i="1" s="1"/>
  <c r="L90" i="2" l="1"/>
  <c r="F450" i="1"/>
  <c r="G450" i="1"/>
  <c r="B451" i="1"/>
  <c r="C451" i="1" s="1"/>
  <c r="H451" i="1" s="1"/>
  <c r="M90" i="2" l="1"/>
  <c r="G451" i="1"/>
  <c r="F451" i="1"/>
  <c r="B452" i="1"/>
  <c r="C452" i="1" s="1"/>
  <c r="H452" i="1" s="1"/>
  <c r="N90" i="2" l="1"/>
  <c r="G452" i="1"/>
  <c r="F452" i="1"/>
  <c r="B453" i="1"/>
  <c r="C453" i="1" s="1"/>
  <c r="H453" i="1" s="1"/>
  <c r="O90" i="2" l="1"/>
  <c r="F453" i="1"/>
  <c r="G453" i="1"/>
  <c r="B454" i="1"/>
  <c r="C454" i="1" s="1"/>
  <c r="H454" i="1" s="1"/>
  <c r="P90" i="2" l="1"/>
  <c r="G454" i="1"/>
  <c r="F454" i="1"/>
  <c r="B455" i="1"/>
  <c r="C455" i="1" s="1"/>
  <c r="H455" i="1" s="1"/>
  <c r="Q90" i="2" l="1"/>
  <c r="G455" i="1"/>
  <c r="F455" i="1"/>
  <c r="B456" i="1"/>
  <c r="C456" i="1" s="1"/>
  <c r="H456" i="1" s="1"/>
  <c r="R90" i="2" l="1"/>
  <c r="G456" i="1"/>
  <c r="F456" i="1"/>
  <c r="B457" i="1"/>
  <c r="C457" i="1" s="1"/>
  <c r="H457" i="1" s="1"/>
  <c r="S90" i="2" l="1"/>
  <c r="G457" i="1"/>
  <c r="F457" i="1"/>
  <c r="B458" i="1"/>
  <c r="C458" i="1" s="1"/>
  <c r="H458" i="1" s="1"/>
  <c r="T90" i="2" l="1"/>
  <c r="G458" i="1"/>
  <c r="F458" i="1"/>
  <c r="B459" i="1"/>
  <c r="C459" i="1" s="1"/>
  <c r="H459" i="1" s="1"/>
  <c r="U90" i="2" l="1"/>
  <c r="G459" i="1"/>
  <c r="F459" i="1"/>
  <c r="B460" i="1"/>
  <c r="C460" i="1" s="1"/>
  <c r="H460" i="1" s="1"/>
  <c r="V90" i="2" l="1"/>
  <c r="F460" i="1"/>
  <c r="G460" i="1"/>
  <c r="B461" i="1"/>
  <c r="C461" i="1" s="1"/>
  <c r="H461" i="1" s="1"/>
  <c r="W90" i="2" l="1"/>
  <c r="G461" i="1"/>
  <c r="F461" i="1"/>
  <c r="B462" i="1"/>
  <c r="C462" i="1" s="1"/>
  <c r="H462" i="1" s="1"/>
  <c r="X90" i="2" l="1"/>
  <c r="G462" i="1"/>
  <c r="F462" i="1"/>
  <c r="B463" i="1"/>
  <c r="C463" i="1" s="1"/>
  <c r="H463" i="1" s="1"/>
  <c r="Y90" i="2" l="1"/>
  <c r="F463" i="1"/>
  <c r="G463" i="1"/>
  <c r="B464" i="1"/>
  <c r="C464" i="1" s="1"/>
  <c r="H464" i="1" s="1"/>
  <c r="Z90" i="2" l="1"/>
  <c r="G464" i="1"/>
  <c r="F464" i="1"/>
  <c r="B465" i="1"/>
  <c r="C465" i="1" s="1"/>
  <c r="H465" i="1" s="1"/>
  <c r="AA90" i="2" l="1"/>
  <c r="G465" i="1"/>
  <c r="F465" i="1"/>
  <c r="B466" i="1"/>
  <c r="C466" i="1" s="1"/>
  <c r="H466" i="1" s="1"/>
  <c r="AB90" i="2" l="1"/>
  <c r="G466" i="1"/>
  <c r="F466" i="1"/>
  <c r="B467" i="1"/>
  <c r="C467" i="1" s="1"/>
  <c r="H467" i="1" s="1"/>
  <c r="AC90" i="2" l="1"/>
  <c r="G467" i="1"/>
  <c r="F467" i="1"/>
  <c r="B468" i="1"/>
  <c r="C468" i="1" s="1"/>
  <c r="H468" i="1" s="1"/>
  <c r="AD90" i="2" l="1"/>
  <c r="F468" i="1"/>
  <c r="G468" i="1"/>
  <c r="B469" i="1"/>
  <c r="C469" i="1" s="1"/>
  <c r="H469" i="1" s="1"/>
  <c r="AE90" i="2" l="1"/>
  <c r="F469" i="1"/>
  <c r="G469" i="1"/>
  <c r="B470" i="1"/>
  <c r="C470" i="1" s="1"/>
  <c r="H470" i="1" s="1"/>
  <c r="AF90" i="2" l="1"/>
  <c r="G470" i="1"/>
  <c r="F470" i="1"/>
  <c r="B471" i="1"/>
  <c r="C471" i="1" s="1"/>
  <c r="H471" i="1" s="1"/>
  <c r="AG90" i="2" l="1"/>
  <c r="G471" i="1"/>
  <c r="F471" i="1"/>
  <c r="B472" i="1"/>
  <c r="C472" i="1" s="1"/>
  <c r="H472" i="1" s="1"/>
  <c r="AH90" i="2" l="1"/>
  <c r="F472" i="1"/>
  <c r="G472" i="1"/>
  <c r="B473" i="1"/>
  <c r="C473" i="1" s="1"/>
  <c r="H473" i="1" s="1"/>
  <c r="AI90" i="2" l="1"/>
  <c r="G473" i="1"/>
  <c r="F473" i="1"/>
  <c r="B474" i="1"/>
  <c r="C474" i="1" s="1"/>
  <c r="H474" i="1" s="1"/>
  <c r="AL90" i="2" l="1"/>
  <c r="AP90" i="2"/>
  <c r="E95" i="2"/>
  <c r="G474" i="1"/>
  <c r="F474" i="1"/>
  <c r="B475" i="1"/>
  <c r="C475" i="1" s="1"/>
  <c r="H475" i="1" s="1"/>
  <c r="F95" i="2" l="1"/>
  <c r="G475" i="1"/>
  <c r="F475" i="1"/>
  <c r="B476" i="1"/>
  <c r="C476" i="1" s="1"/>
  <c r="H476" i="1" s="1"/>
  <c r="G95" i="2" l="1"/>
  <c r="F476" i="1"/>
  <c r="G476" i="1"/>
  <c r="B477" i="1"/>
  <c r="C477" i="1" s="1"/>
  <c r="H477" i="1" s="1"/>
  <c r="H95" i="2" l="1"/>
  <c r="G477" i="1"/>
  <c r="F477" i="1"/>
  <c r="B478" i="1"/>
  <c r="C478" i="1" s="1"/>
  <c r="H478" i="1" s="1"/>
  <c r="I95" i="2" l="1"/>
  <c r="G478" i="1"/>
  <c r="F478" i="1"/>
  <c r="B479" i="1"/>
  <c r="C479" i="1" s="1"/>
  <c r="H479" i="1" s="1"/>
  <c r="J95" i="2" l="1"/>
  <c r="F479" i="1"/>
  <c r="G479" i="1"/>
  <c r="B480" i="1"/>
  <c r="C480" i="1" s="1"/>
  <c r="H480" i="1" s="1"/>
  <c r="K95" i="2" l="1"/>
  <c r="F480" i="1"/>
  <c r="G480" i="1"/>
  <c r="B481" i="1"/>
  <c r="C481" i="1" s="1"/>
  <c r="H481" i="1" s="1"/>
  <c r="L95" i="2" l="1"/>
  <c r="G481" i="1"/>
  <c r="F481" i="1"/>
  <c r="B482" i="1"/>
  <c r="C482" i="1" s="1"/>
  <c r="H482" i="1" s="1"/>
  <c r="M95" i="2" l="1"/>
  <c r="F482" i="1"/>
  <c r="G482" i="1"/>
  <c r="B483" i="1"/>
  <c r="C483" i="1" s="1"/>
  <c r="H483" i="1" s="1"/>
  <c r="N95" i="2" l="1"/>
  <c r="F483" i="1"/>
  <c r="G483" i="1"/>
  <c r="B484" i="1"/>
  <c r="C484" i="1" s="1"/>
  <c r="H484" i="1" s="1"/>
  <c r="O95" i="2" l="1"/>
  <c r="G484" i="1"/>
  <c r="F484" i="1"/>
  <c r="B485" i="1"/>
  <c r="C485" i="1" s="1"/>
  <c r="H485" i="1" s="1"/>
  <c r="P95" i="2" l="1"/>
  <c r="G485" i="1"/>
  <c r="F485" i="1"/>
  <c r="B486" i="1"/>
  <c r="C486" i="1" s="1"/>
  <c r="H486" i="1" s="1"/>
  <c r="Q95" i="2" l="1"/>
  <c r="G486" i="1"/>
  <c r="F486" i="1"/>
  <c r="B487" i="1"/>
  <c r="C487" i="1" s="1"/>
  <c r="H487" i="1" s="1"/>
  <c r="R95" i="2" l="1"/>
  <c r="G487" i="1"/>
  <c r="F487" i="1"/>
  <c r="B488" i="1"/>
  <c r="C488" i="1" s="1"/>
  <c r="H488" i="1" s="1"/>
  <c r="S95" i="2" l="1"/>
  <c r="F488" i="1"/>
  <c r="G488" i="1"/>
  <c r="B489" i="1"/>
  <c r="C489" i="1" s="1"/>
  <c r="H489" i="1" s="1"/>
  <c r="T95" i="2" l="1"/>
  <c r="G489" i="1"/>
  <c r="F489" i="1"/>
  <c r="B490" i="1"/>
  <c r="C490" i="1" s="1"/>
  <c r="H490" i="1" s="1"/>
  <c r="U95" i="2" l="1"/>
  <c r="G490" i="1"/>
  <c r="F490" i="1"/>
  <c r="B491" i="1"/>
  <c r="C491" i="1" s="1"/>
  <c r="H491" i="1" s="1"/>
  <c r="V95" i="2" l="1"/>
  <c r="G491" i="1"/>
  <c r="F491" i="1"/>
  <c r="B492" i="1"/>
  <c r="C492" i="1" s="1"/>
  <c r="H492" i="1" s="1"/>
  <c r="W95" i="2" l="1"/>
  <c r="G492" i="1"/>
  <c r="F492" i="1"/>
  <c r="B493" i="1"/>
  <c r="C493" i="1" s="1"/>
  <c r="H493" i="1" s="1"/>
  <c r="X95" i="2" l="1"/>
  <c r="F493" i="1"/>
  <c r="G493" i="1"/>
  <c r="B494" i="1"/>
  <c r="C494" i="1" s="1"/>
  <c r="H494" i="1" s="1"/>
  <c r="Y95" i="2" l="1"/>
  <c r="G494" i="1"/>
  <c r="F494" i="1"/>
  <c r="B495" i="1"/>
  <c r="C495" i="1" s="1"/>
  <c r="H495" i="1" s="1"/>
  <c r="Z95" i="2" l="1"/>
  <c r="F495" i="1"/>
  <c r="G495" i="1"/>
  <c r="B496" i="1"/>
  <c r="C496" i="1" s="1"/>
  <c r="H496" i="1" s="1"/>
  <c r="AA95" i="2" l="1"/>
  <c r="G496" i="1"/>
  <c r="F496" i="1"/>
  <c r="B497" i="1"/>
  <c r="C497" i="1" s="1"/>
  <c r="H497" i="1" s="1"/>
  <c r="AB95" i="2" l="1"/>
  <c r="G497" i="1"/>
  <c r="F497" i="1"/>
  <c r="B498" i="1"/>
  <c r="C498" i="1" s="1"/>
  <c r="H498" i="1" s="1"/>
  <c r="AC95" i="2" l="1"/>
  <c r="F498" i="1"/>
  <c r="G498" i="1"/>
  <c r="B499" i="1"/>
  <c r="C499" i="1" s="1"/>
  <c r="H499" i="1" s="1"/>
  <c r="AD95" i="2" l="1"/>
  <c r="F499" i="1"/>
  <c r="G499" i="1"/>
  <c r="B500" i="1"/>
  <c r="C500" i="1" s="1"/>
  <c r="H500" i="1" s="1"/>
  <c r="AE95" i="2" l="1"/>
  <c r="F500" i="1"/>
  <c r="G500" i="1"/>
  <c r="B501" i="1"/>
  <c r="C501" i="1" s="1"/>
  <c r="H501" i="1" s="1"/>
  <c r="AF95" i="2" l="1"/>
  <c r="F501" i="1"/>
  <c r="G501" i="1"/>
  <c r="B502" i="1"/>
  <c r="C502" i="1" s="1"/>
  <c r="H502" i="1" s="1"/>
  <c r="AG95" i="2" l="1"/>
  <c r="F502" i="1"/>
  <c r="G502" i="1"/>
  <c r="B503" i="1"/>
  <c r="C503" i="1" s="1"/>
  <c r="H503" i="1" s="1"/>
  <c r="AI95" i="2" s="1"/>
  <c r="AH95" i="2" l="1"/>
  <c r="AP95" i="2" s="1"/>
  <c r="G503" i="1"/>
  <c r="F503" i="1"/>
  <c r="B504" i="1"/>
  <c r="C504" i="1" s="1"/>
  <c r="H504" i="1" s="1"/>
  <c r="E100" i="2" s="1"/>
  <c r="AL95" i="2" l="1"/>
  <c r="G504" i="1"/>
  <c r="F504" i="1"/>
  <c r="B505" i="1"/>
  <c r="C505" i="1" s="1"/>
  <c r="H505" i="1" s="1"/>
  <c r="F100" i="2" s="1"/>
  <c r="G505" i="1" l="1"/>
  <c r="F505" i="1"/>
  <c r="B506" i="1"/>
  <c r="C506" i="1" s="1"/>
  <c r="H506" i="1" s="1"/>
  <c r="G100" i="2" s="1"/>
  <c r="G506" i="1" l="1"/>
  <c r="F506" i="1"/>
  <c r="B507" i="1"/>
  <c r="C507" i="1" s="1"/>
  <c r="H507" i="1" s="1"/>
  <c r="H100" i="2" s="1"/>
  <c r="G507" i="1" l="1"/>
  <c r="F507" i="1"/>
  <c r="B508" i="1"/>
  <c r="C508" i="1" s="1"/>
  <c r="H508" i="1" s="1"/>
  <c r="I100" i="2" s="1"/>
  <c r="F508" i="1" l="1"/>
  <c r="G508" i="1"/>
  <c r="B509" i="1"/>
  <c r="C509" i="1" s="1"/>
  <c r="H509" i="1" s="1"/>
  <c r="J100" i="2" s="1"/>
  <c r="G509" i="1" l="1"/>
  <c r="F509" i="1"/>
  <c r="B510" i="1"/>
  <c r="C510" i="1" s="1"/>
  <c r="H510" i="1" s="1"/>
  <c r="K100" i="2" s="1"/>
  <c r="F510" i="1" l="1"/>
  <c r="G510" i="1"/>
  <c r="B511" i="1"/>
  <c r="C511" i="1" s="1"/>
  <c r="H511" i="1" s="1"/>
  <c r="L100" i="2" s="1"/>
  <c r="G511" i="1" l="1"/>
  <c r="F511" i="1"/>
  <c r="B512" i="1"/>
  <c r="C512" i="1" s="1"/>
  <c r="H512" i="1" s="1"/>
  <c r="M100" i="2" s="1"/>
  <c r="F512" i="1" l="1"/>
  <c r="G512" i="1"/>
  <c r="B513" i="1"/>
  <c r="C513" i="1" s="1"/>
  <c r="H513" i="1" s="1"/>
  <c r="N100" i="2" s="1"/>
  <c r="F513" i="1" l="1"/>
  <c r="G513" i="1"/>
  <c r="B514" i="1"/>
  <c r="C514" i="1" s="1"/>
  <c r="H514" i="1" s="1"/>
  <c r="O100" i="2" s="1"/>
  <c r="G514" i="1" l="1"/>
  <c r="F514" i="1"/>
  <c r="B515" i="1"/>
  <c r="C515" i="1" s="1"/>
  <c r="H515" i="1" s="1"/>
  <c r="P100" i="2" s="1"/>
  <c r="F515" i="1" l="1"/>
  <c r="G515" i="1"/>
  <c r="B516" i="1"/>
  <c r="C516" i="1" s="1"/>
  <c r="H516" i="1" s="1"/>
  <c r="Q100" i="2" s="1"/>
  <c r="F516" i="1" l="1"/>
  <c r="G516" i="1"/>
  <c r="B517" i="1"/>
  <c r="C517" i="1" s="1"/>
  <c r="H517" i="1" s="1"/>
  <c r="R100" i="2" s="1"/>
  <c r="F517" i="1" l="1"/>
  <c r="G517" i="1"/>
  <c r="B518" i="1"/>
  <c r="C518" i="1" s="1"/>
  <c r="H518" i="1" s="1"/>
  <c r="S100" i="2" s="1"/>
  <c r="F518" i="1" l="1"/>
  <c r="G518" i="1"/>
  <c r="B519" i="1"/>
  <c r="C519" i="1" s="1"/>
  <c r="H519" i="1" s="1"/>
  <c r="T100" i="2" s="1"/>
  <c r="G519" i="1" l="1"/>
  <c r="F519" i="1"/>
  <c r="B520" i="1"/>
  <c r="C520" i="1" s="1"/>
  <c r="H520" i="1" s="1"/>
  <c r="U100" i="2" s="1"/>
  <c r="F520" i="1" l="1"/>
  <c r="G520" i="1"/>
  <c r="B521" i="1"/>
  <c r="C521" i="1" s="1"/>
  <c r="H521" i="1" s="1"/>
  <c r="V100" i="2" s="1"/>
  <c r="G521" i="1" l="1"/>
  <c r="F521" i="1"/>
  <c r="B522" i="1"/>
  <c r="C522" i="1" s="1"/>
  <c r="H522" i="1" s="1"/>
  <c r="W100" i="2" s="1"/>
  <c r="G522" i="1" l="1"/>
  <c r="F522" i="1"/>
  <c r="B523" i="1"/>
  <c r="C523" i="1" s="1"/>
  <c r="H523" i="1" s="1"/>
  <c r="X100" i="2" s="1"/>
  <c r="F523" i="1" l="1"/>
  <c r="G523" i="1"/>
  <c r="B524" i="1"/>
  <c r="C524" i="1" s="1"/>
  <c r="H524" i="1" s="1"/>
  <c r="Y100" i="2" s="1"/>
  <c r="G524" i="1" l="1"/>
  <c r="F524" i="1"/>
  <c r="B525" i="1"/>
  <c r="C525" i="1" s="1"/>
  <c r="H525" i="1" s="1"/>
  <c r="Z100" i="2" s="1"/>
  <c r="F525" i="1" l="1"/>
  <c r="G525" i="1"/>
  <c r="B526" i="1"/>
  <c r="C526" i="1" s="1"/>
  <c r="H526" i="1" s="1"/>
  <c r="AA100" i="2" s="1"/>
  <c r="G526" i="1" l="1"/>
  <c r="F526" i="1"/>
  <c r="B527" i="1"/>
  <c r="C527" i="1" s="1"/>
  <c r="H527" i="1" s="1"/>
  <c r="AB100" i="2" s="1"/>
  <c r="G527" i="1" l="1"/>
  <c r="F527" i="1"/>
  <c r="B528" i="1"/>
  <c r="C528" i="1" s="1"/>
  <c r="H528" i="1" s="1"/>
  <c r="AC100" i="2" s="1"/>
  <c r="G528" i="1" l="1"/>
  <c r="F528" i="1"/>
  <c r="B529" i="1"/>
  <c r="C529" i="1" s="1"/>
  <c r="H529" i="1" s="1"/>
  <c r="AD100" i="2" s="1"/>
  <c r="F529" i="1" l="1"/>
  <c r="G529" i="1"/>
  <c r="B530" i="1"/>
  <c r="C530" i="1" s="1"/>
  <c r="H530" i="1" s="1"/>
  <c r="AE100" i="2" s="1"/>
  <c r="F530" i="1" l="1"/>
  <c r="G530" i="1"/>
  <c r="B531" i="1"/>
  <c r="C531" i="1" s="1"/>
  <c r="H531" i="1" s="1"/>
  <c r="AF100" i="2" s="1"/>
  <c r="F531" i="1" l="1"/>
  <c r="G531" i="1"/>
  <c r="B532" i="1"/>
  <c r="C532" i="1" s="1"/>
  <c r="H532" i="1" s="1"/>
  <c r="F532" i="1" l="1"/>
  <c r="G532" i="1"/>
  <c r="B533" i="1"/>
  <c r="C533" i="1" s="1"/>
  <c r="H533" i="1" s="1"/>
  <c r="G533" i="1" l="1"/>
  <c r="F533" i="1"/>
  <c r="B534" i="1"/>
  <c r="C534" i="1" s="1"/>
  <c r="H534" i="1" s="1"/>
  <c r="G534" i="1" l="1"/>
  <c r="F534" i="1"/>
  <c r="B535" i="1"/>
  <c r="C535" i="1" s="1"/>
  <c r="H535" i="1" s="1"/>
  <c r="E105" i="2" l="1"/>
  <c r="F535" i="1"/>
  <c r="G535" i="1"/>
  <c r="B536" i="1"/>
  <c r="C536" i="1" s="1"/>
  <c r="H536" i="1" s="1"/>
  <c r="F105" i="2" l="1"/>
  <c r="G536" i="1"/>
  <c r="F536" i="1"/>
  <c r="B537" i="1"/>
  <c r="C537" i="1" s="1"/>
  <c r="H537" i="1" s="1"/>
  <c r="G105" i="2" l="1"/>
  <c r="G537" i="1"/>
  <c r="F537" i="1"/>
  <c r="B538" i="1"/>
  <c r="C538" i="1" s="1"/>
  <c r="H538" i="1" s="1"/>
  <c r="H105" i="2" l="1"/>
  <c r="G538" i="1"/>
  <c r="F538" i="1"/>
  <c r="B539" i="1"/>
  <c r="C539" i="1" s="1"/>
  <c r="H539" i="1" s="1"/>
  <c r="I105" i="2" l="1"/>
  <c r="F539" i="1"/>
  <c r="G539" i="1"/>
  <c r="B540" i="1"/>
  <c r="C540" i="1" s="1"/>
  <c r="H540" i="1" s="1"/>
  <c r="J105" i="2" l="1"/>
  <c r="F540" i="1"/>
  <c r="G540" i="1"/>
  <c r="B541" i="1"/>
  <c r="C541" i="1" s="1"/>
  <c r="H541" i="1" s="1"/>
  <c r="K105" i="2" l="1"/>
  <c r="G541" i="1"/>
  <c r="F541" i="1"/>
  <c r="B542" i="1"/>
  <c r="C542" i="1" s="1"/>
  <c r="H542" i="1" s="1"/>
  <c r="L105" i="2" l="1"/>
  <c r="F542" i="1"/>
  <c r="G542" i="1"/>
  <c r="B543" i="1"/>
  <c r="C543" i="1" s="1"/>
  <c r="H543" i="1" s="1"/>
  <c r="M105" i="2" l="1"/>
  <c r="F543" i="1"/>
  <c r="G543" i="1"/>
  <c r="B544" i="1"/>
  <c r="C544" i="1" s="1"/>
  <c r="H544" i="1" s="1"/>
  <c r="N105" i="2" l="1"/>
  <c r="F544" i="1"/>
  <c r="G544" i="1"/>
  <c r="B545" i="1"/>
  <c r="C545" i="1" s="1"/>
  <c r="H545" i="1" s="1"/>
  <c r="O105" i="2" l="1"/>
  <c r="G545" i="1"/>
  <c r="F545" i="1"/>
  <c r="B546" i="1"/>
  <c r="C546" i="1" s="1"/>
  <c r="H546" i="1" s="1"/>
  <c r="P105" i="2" l="1"/>
  <c r="G546" i="1"/>
  <c r="F546" i="1"/>
  <c r="B547" i="1"/>
  <c r="C547" i="1" s="1"/>
  <c r="H547" i="1" s="1"/>
  <c r="Q105" i="2" l="1"/>
  <c r="F547" i="1"/>
  <c r="G547" i="1"/>
  <c r="B548" i="1"/>
  <c r="C548" i="1" s="1"/>
  <c r="H548" i="1" s="1"/>
  <c r="R105" i="2" l="1"/>
  <c r="F548" i="1"/>
  <c r="G548" i="1"/>
  <c r="B549" i="1"/>
  <c r="C549" i="1" s="1"/>
  <c r="H549" i="1" s="1"/>
  <c r="S105" i="2" l="1"/>
  <c r="G549" i="1"/>
  <c r="F549" i="1"/>
  <c r="B550" i="1"/>
  <c r="C550" i="1" s="1"/>
  <c r="H550" i="1" s="1"/>
  <c r="T105" i="2" l="1"/>
  <c r="G550" i="1"/>
  <c r="F550" i="1"/>
  <c r="B551" i="1"/>
  <c r="C551" i="1" s="1"/>
  <c r="H551" i="1" s="1"/>
  <c r="U105" i="2" l="1"/>
  <c r="G551" i="1"/>
  <c r="F551" i="1"/>
  <c r="B552" i="1"/>
  <c r="C552" i="1" s="1"/>
  <c r="H552" i="1" s="1"/>
  <c r="V105" i="2" l="1"/>
  <c r="F552" i="1"/>
  <c r="G552" i="1"/>
  <c r="B553" i="1"/>
  <c r="C553" i="1" s="1"/>
  <c r="H553" i="1" s="1"/>
  <c r="W105" i="2" l="1"/>
  <c r="G553" i="1"/>
  <c r="F553" i="1"/>
  <c r="B554" i="1"/>
  <c r="C554" i="1" s="1"/>
  <c r="H554" i="1" s="1"/>
  <c r="X105" i="2" l="1"/>
  <c r="F554" i="1"/>
  <c r="G554" i="1"/>
  <c r="B555" i="1"/>
  <c r="C555" i="1" s="1"/>
  <c r="H555" i="1" s="1"/>
  <c r="Y105" i="2" l="1"/>
  <c r="F555" i="1"/>
  <c r="G555" i="1"/>
  <c r="B556" i="1"/>
  <c r="C556" i="1" s="1"/>
  <c r="H556" i="1" s="1"/>
  <c r="Z105" i="2" l="1"/>
  <c r="F556" i="1"/>
  <c r="G556" i="1"/>
  <c r="B557" i="1"/>
  <c r="C557" i="1" s="1"/>
  <c r="H557" i="1" s="1"/>
  <c r="AA105" i="2" l="1"/>
  <c r="G557" i="1"/>
  <c r="F557" i="1"/>
  <c r="B558" i="1"/>
  <c r="C558" i="1" s="1"/>
  <c r="H558" i="1" s="1"/>
  <c r="AB105" i="2" l="1"/>
  <c r="G558" i="1"/>
  <c r="F558" i="1"/>
  <c r="B559" i="1"/>
  <c r="C559" i="1" s="1"/>
  <c r="H559" i="1" s="1"/>
  <c r="AC105" i="2" l="1"/>
  <c r="F559" i="1"/>
  <c r="G559" i="1"/>
  <c r="B560" i="1"/>
  <c r="C560" i="1" s="1"/>
  <c r="H560" i="1" s="1"/>
  <c r="AD105" i="2" l="1"/>
  <c r="G560" i="1"/>
  <c r="F560" i="1"/>
  <c r="B561" i="1"/>
  <c r="C561" i="1" s="1"/>
  <c r="H561" i="1" s="1"/>
  <c r="AE105" i="2" l="1"/>
  <c r="F561" i="1"/>
  <c r="G561" i="1"/>
  <c r="B562" i="1"/>
  <c r="C562" i="1" s="1"/>
  <c r="H562" i="1" s="1"/>
  <c r="AF105" i="2" l="1"/>
  <c r="G562" i="1"/>
  <c r="F562" i="1"/>
  <c r="B563" i="1"/>
  <c r="C563" i="1" s="1"/>
  <c r="H563" i="1" s="1"/>
  <c r="AG105" i="2" l="1"/>
  <c r="AH105" i="2"/>
  <c r="G563" i="1"/>
  <c r="F563" i="1"/>
  <c r="B564" i="1"/>
  <c r="C564" i="1" s="1"/>
  <c r="H564" i="1" s="1"/>
  <c r="G564" i="1" l="1"/>
  <c r="F564" i="1"/>
  <c r="B565" i="1"/>
  <c r="C565" i="1" s="1"/>
  <c r="H565" i="1" s="1"/>
  <c r="AI105" i="2" l="1"/>
  <c r="G565" i="1"/>
  <c r="F565" i="1"/>
  <c r="B566" i="1"/>
  <c r="C566" i="1" s="1"/>
  <c r="H566" i="1" s="1"/>
  <c r="AP105" i="2" l="1"/>
  <c r="AL105" i="2"/>
  <c r="E110" i="2"/>
  <c r="F566" i="1"/>
  <c r="G566" i="1"/>
  <c r="B567" i="1"/>
  <c r="C567" i="1" l="1"/>
  <c r="H567" i="1" s="1"/>
  <c r="F110" i="2"/>
  <c r="G567" i="1"/>
  <c r="F567" i="1"/>
  <c r="B568" i="1"/>
  <c r="C568" i="1" l="1"/>
  <c r="H568" i="1" s="1"/>
  <c r="G110" i="2"/>
  <c r="G568" i="1"/>
  <c r="B569" i="1"/>
  <c r="F568" i="1" l="1"/>
  <c r="C569" i="1"/>
  <c r="H569" i="1" s="1"/>
  <c r="H110" i="2"/>
  <c r="B570" i="1"/>
  <c r="G569" i="1" l="1"/>
  <c r="F569" i="1"/>
  <c r="C570" i="1"/>
  <c r="H570" i="1" s="1"/>
  <c r="I110" i="2"/>
  <c r="J110" i="2"/>
  <c r="F570" i="1"/>
  <c r="G570" i="1"/>
  <c r="B571" i="1"/>
  <c r="C571" i="1" s="1"/>
  <c r="H571" i="1" s="1"/>
  <c r="F571" i="1" l="1"/>
  <c r="G571" i="1"/>
  <c r="B572" i="1"/>
  <c r="C572" i="1" l="1"/>
  <c r="H572" i="1" s="1"/>
  <c r="K110" i="2"/>
  <c r="F572" i="1"/>
  <c r="G572" i="1"/>
  <c r="B573" i="1"/>
  <c r="C573" i="1" l="1"/>
  <c r="H573" i="1" s="1"/>
  <c r="L110" i="2"/>
  <c r="G573" i="1"/>
  <c r="F573" i="1"/>
  <c r="B574" i="1"/>
  <c r="C574" i="1" l="1"/>
  <c r="H574" i="1" s="1"/>
  <c r="M110" i="2"/>
  <c r="F574" i="1"/>
  <c r="G574" i="1"/>
  <c r="B575" i="1"/>
  <c r="C575" i="1" l="1"/>
  <c r="H575" i="1" s="1"/>
  <c r="N110" i="2"/>
  <c r="G575" i="1"/>
  <c r="F575" i="1"/>
  <c r="B576" i="1"/>
  <c r="C576" i="1" l="1"/>
  <c r="H576" i="1" s="1"/>
  <c r="O110" i="2"/>
  <c r="F576" i="1"/>
  <c r="G576" i="1"/>
  <c r="B577" i="1"/>
  <c r="C577" i="1" s="1"/>
  <c r="H577" i="1" s="1"/>
  <c r="P110" i="2" s="1"/>
  <c r="G577" i="1" l="1"/>
  <c r="F577" i="1"/>
  <c r="B578" i="1"/>
  <c r="C578" i="1" s="1"/>
  <c r="H578" i="1" s="1"/>
  <c r="Q110" i="2" l="1"/>
  <c r="F578" i="1"/>
  <c r="G578" i="1"/>
  <c r="B579" i="1"/>
  <c r="C579" i="1" l="1"/>
  <c r="H579" i="1" s="1"/>
  <c r="R110" i="2"/>
  <c r="B580" i="1"/>
  <c r="F579" i="1" l="1"/>
  <c r="G579" i="1"/>
  <c r="C580" i="1"/>
  <c r="H580" i="1" s="1"/>
  <c r="S110" i="2"/>
  <c r="F580" i="1"/>
  <c r="B581" i="1"/>
  <c r="C581" i="1" s="1"/>
  <c r="H581" i="1" s="1"/>
  <c r="G580" i="1" l="1"/>
  <c r="T110" i="2"/>
  <c r="G581" i="1"/>
  <c r="F581" i="1"/>
  <c r="B582" i="1"/>
  <c r="C582" i="1" l="1"/>
  <c r="H582" i="1" s="1"/>
  <c r="U110" i="2"/>
  <c r="B583" i="1"/>
  <c r="C583" i="1" s="1"/>
  <c r="H583" i="1" s="1"/>
  <c r="F582" i="1" l="1"/>
  <c r="G582" i="1"/>
  <c r="V110" i="2"/>
  <c r="G583" i="1"/>
  <c r="F583" i="1"/>
  <c r="B584" i="1"/>
  <c r="C584" i="1" l="1"/>
  <c r="H584" i="1" s="1"/>
  <c r="W110" i="2"/>
  <c r="F584" i="1"/>
  <c r="G584" i="1"/>
  <c r="B585" i="1"/>
  <c r="C585" i="1" s="1"/>
  <c r="H585" i="1" s="1"/>
  <c r="X110" i="2" l="1"/>
  <c r="G585" i="1"/>
  <c r="F585" i="1"/>
  <c r="B586" i="1"/>
  <c r="C586" i="1" l="1"/>
  <c r="H586" i="1" s="1"/>
  <c r="Y110" i="2"/>
  <c r="F586" i="1"/>
  <c r="G586" i="1"/>
  <c r="B587" i="1"/>
  <c r="C587" i="1" s="1"/>
  <c r="H587" i="1" s="1"/>
  <c r="Z110" i="2" l="1"/>
  <c r="G587" i="1"/>
  <c r="F587" i="1"/>
  <c r="B588" i="1"/>
  <c r="C588" i="1" s="1"/>
  <c r="H588" i="1" s="1"/>
  <c r="AA110" i="2" l="1"/>
  <c r="G588" i="1"/>
  <c r="F588" i="1"/>
  <c r="B589" i="1"/>
  <c r="C589" i="1" s="1"/>
  <c r="H589" i="1" s="1"/>
  <c r="AB110" i="2" l="1"/>
  <c r="G589" i="1"/>
  <c r="F589" i="1"/>
  <c r="B590" i="1"/>
  <c r="C590" i="1" s="1"/>
  <c r="H590" i="1" s="1"/>
  <c r="AC110" i="2" l="1"/>
  <c r="F590" i="1"/>
  <c r="G590" i="1"/>
  <c r="B591" i="1"/>
  <c r="C591" i="1" s="1"/>
  <c r="H591" i="1" s="1"/>
  <c r="AD110" i="2" l="1"/>
  <c r="G591" i="1"/>
  <c r="F591" i="1"/>
  <c r="B592" i="1"/>
  <c r="C592" i="1" s="1"/>
  <c r="H592" i="1" s="1"/>
  <c r="AE110" i="2" l="1"/>
  <c r="F592" i="1"/>
  <c r="G592" i="1"/>
  <c r="B593" i="1"/>
  <c r="C593" i="1" s="1"/>
  <c r="H593" i="1" s="1"/>
  <c r="AG110" i="2" l="1"/>
  <c r="AF110" i="2"/>
  <c r="AH110" i="2"/>
  <c r="F593" i="1"/>
  <c r="G593" i="1"/>
  <c r="B594" i="1"/>
  <c r="C594" i="1" s="1"/>
  <c r="H594" i="1" s="1"/>
  <c r="G594" i="1" l="1"/>
  <c r="F594" i="1"/>
  <c r="B595" i="1"/>
  <c r="C595" i="1" s="1"/>
  <c r="H595" i="1" s="1"/>
  <c r="E115" i="2" l="1"/>
  <c r="G595" i="1"/>
  <c r="F595" i="1"/>
  <c r="B596" i="1"/>
  <c r="C596" i="1" s="1"/>
  <c r="H596" i="1" s="1"/>
  <c r="F115" i="2" s="1"/>
  <c r="G596" i="1" l="1"/>
  <c r="F596" i="1"/>
  <c r="B597" i="1"/>
  <c r="C597" i="1" s="1"/>
  <c r="H597" i="1" s="1"/>
  <c r="G115" i="2" l="1"/>
  <c r="G597" i="1"/>
  <c r="F597" i="1"/>
  <c r="B598" i="1"/>
  <c r="C598" i="1" s="1"/>
  <c r="H598" i="1" s="1"/>
  <c r="H115" i="2" l="1"/>
  <c r="F598" i="1"/>
  <c r="G598" i="1"/>
  <c r="B599" i="1"/>
  <c r="C599" i="1" s="1"/>
  <c r="H599" i="1" s="1"/>
  <c r="I115" i="2" s="1"/>
  <c r="F599" i="1" l="1"/>
  <c r="G599" i="1"/>
  <c r="B600" i="1"/>
  <c r="C600" i="1" s="1"/>
  <c r="H600" i="1" s="1"/>
  <c r="J115" i="2" l="1"/>
  <c r="G600" i="1"/>
  <c r="F600" i="1"/>
  <c r="B601" i="1"/>
  <c r="C601" i="1" s="1"/>
  <c r="H601" i="1" s="1"/>
  <c r="K115" i="2" l="1"/>
  <c r="G601" i="1"/>
  <c r="F601" i="1"/>
  <c r="B602" i="1"/>
  <c r="C602" i="1" s="1"/>
  <c r="H602" i="1" s="1"/>
  <c r="L115" i="2" l="1"/>
  <c r="G602" i="1"/>
  <c r="F602" i="1"/>
  <c r="B603" i="1"/>
  <c r="C603" i="1" s="1"/>
  <c r="H603" i="1" s="1"/>
  <c r="M115" i="2" s="1"/>
  <c r="F603" i="1" l="1"/>
  <c r="G603" i="1"/>
  <c r="B604" i="1"/>
  <c r="C604" i="1" s="1"/>
  <c r="H604" i="1" s="1"/>
  <c r="N115" i="2" l="1"/>
  <c r="F604" i="1"/>
  <c r="G604" i="1"/>
  <c r="B605" i="1"/>
  <c r="C605" i="1" s="1"/>
  <c r="H605" i="1" s="1"/>
  <c r="O115" i="2" l="1"/>
  <c r="G605" i="1"/>
  <c r="F605" i="1"/>
  <c r="B606" i="1"/>
  <c r="C606" i="1" s="1"/>
  <c r="H606" i="1" s="1"/>
  <c r="P115" i="2" l="1"/>
  <c r="G606" i="1"/>
  <c r="F606" i="1"/>
  <c r="B607" i="1"/>
  <c r="C607" i="1" s="1"/>
  <c r="H607" i="1" s="1"/>
  <c r="Q115" i="2" l="1"/>
  <c r="G607" i="1"/>
  <c r="F607" i="1"/>
  <c r="B608" i="1"/>
  <c r="C608" i="1" s="1"/>
  <c r="H608" i="1" s="1"/>
  <c r="R115" i="2" s="1"/>
  <c r="G608" i="1" l="1"/>
  <c r="F608" i="1"/>
  <c r="B609" i="1"/>
  <c r="C609" i="1" s="1"/>
  <c r="H609" i="1" s="1"/>
  <c r="S115" i="2" l="1"/>
  <c r="G609" i="1"/>
  <c r="F609" i="1"/>
  <c r="B610" i="1"/>
  <c r="C610" i="1" s="1"/>
  <c r="H610" i="1" s="1"/>
  <c r="T115" i="2" l="1"/>
  <c r="F610" i="1"/>
  <c r="G610" i="1"/>
  <c r="B611" i="1"/>
  <c r="C611" i="1" s="1"/>
  <c r="H611" i="1" s="1"/>
  <c r="U115" i="2" s="1"/>
  <c r="F611" i="1" l="1"/>
  <c r="G611" i="1"/>
  <c r="B612" i="1"/>
  <c r="C612" i="1" s="1"/>
  <c r="H612" i="1" s="1"/>
  <c r="V115" i="2" l="1"/>
  <c r="G612" i="1"/>
  <c r="F612" i="1"/>
  <c r="B613" i="1"/>
  <c r="C613" i="1" s="1"/>
  <c r="H613" i="1" s="1"/>
  <c r="W115" i="2" l="1"/>
  <c r="G613" i="1"/>
  <c r="F613" i="1"/>
  <c r="B614" i="1"/>
  <c r="C614" i="1" s="1"/>
  <c r="H614" i="1" s="1"/>
  <c r="X115" i="2" l="1"/>
  <c r="F614" i="1"/>
  <c r="G614" i="1"/>
  <c r="B615" i="1"/>
  <c r="C615" i="1" s="1"/>
  <c r="H615" i="1" s="1"/>
  <c r="Y115" i="2" l="1"/>
  <c r="G615" i="1"/>
  <c r="F615" i="1"/>
  <c r="B616" i="1"/>
  <c r="C616" i="1" s="1"/>
  <c r="H616" i="1" s="1"/>
  <c r="Z115" i="2" l="1"/>
  <c r="F616" i="1"/>
  <c r="G616" i="1"/>
  <c r="B617" i="1"/>
  <c r="C617" i="1" s="1"/>
  <c r="H617" i="1" s="1"/>
  <c r="AA115" i="2" s="1"/>
  <c r="F617" i="1" l="1"/>
  <c r="G617" i="1"/>
  <c r="B618" i="1"/>
  <c r="C618" i="1" s="1"/>
  <c r="H618" i="1" s="1"/>
  <c r="AB115" i="2" l="1"/>
  <c r="F618" i="1"/>
  <c r="G618" i="1"/>
  <c r="B619" i="1"/>
  <c r="C619" i="1" s="1"/>
  <c r="H619" i="1" s="1"/>
  <c r="AC115" i="2" l="1"/>
  <c r="G619" i="1"/>
  <c r="F619" i="1"/>
  <c r="B620" i="1"/>
  <c r="C620" i="1" s="1"/>
  <c r="H620" i="1" s="1"/>
  <c r="AD115" i="2" l="1"/>
  <c r="G620" i="1"/>
  <c r="F620" i="1"/>
  <c r="B621" i="1"/>
  <c r="C621" i="1" s="1"/>
  <c r="H621" i="1" s="1"/>
  <c r="AE115" i="2" l="1"/>
  <c r="G621" i="1"/>
  <c r="F621" i="1"/>
  <c r="B622" i="1"/>
  <c r="C622" i="1" s="1"/>
  <c r="H622" i="1" s="1"/>
  <c r="AF115" i="2" s="1"/>
  <c r="G622" i="1" l="1"/>
  <c r="F622" i="1"/>
  <c r="B623" i="1"/>
  <c r="C623" i="1" s="1"/>
  <c r="H623" i="1" s="1"/>
  <c r="AG115" i="2" l="1"/>
  <c r="F623" i="1"/>
  <c r="G623" i="1"/>
  <c r="B624" i="1"/>
  <c r="C624" i="1" s="1"/>
  <c r="H624" i="1" s="1"/>
  <c r="AI115" i="2" l="1"/>
  <c r="AH115" i="2"/>
  <c r="G624" i="1"/>
  <c r="F624" i="1"/>
  <c r="B625" i="1"/>
  <c r="C625" i="1" s="1"/>
  <c r="H625" i="1" s="1"/>
  <c r="AP115" i="2" l="1"/>
  <c r="AL115" i="2"/>
  <c r="E120" i="2"/>
  <c r="G625" i="1"/>
  <c r="F625" i="1"/>
  <c r="B626" i="1"/>
  <c r="C626" i="1" s="1"/>
  <c r="H626" i="1" s="1"/>
  <c r="F120" i="2" l="1"/>
  <c r="G626" i="1"/>
  <c r="F626" i="1"/>
  <c r="B627" i="1"/>
  <c r="C627" i="1" s="1"/>
  <c r="H627" i="1" s="1"/>
  <c r="G120" i="2" l="1"/>
  <c r="F627" i="1"/>
  <c r="G627" i="1"/>
  <c r="B628" i="1"/>
  <c r="C628" i="1" s="1"/>
  <c r="H628" i="1" s="1"/>
  <c r="H120" i="2" l="1"/>
  <c r="F628" i="1"/>
  <c r="G628" i="1"/>
  <c r="B629" i="1"/>
  <c r="C629" i="1" s="1"/>
  <c r="H629" i="1" s="1"/>
  <c r="I120" i="2" l="1"/>
  <c r="G629" i="1"/>
  <c r="F629" i="1"/>
  <c r="B630" i="1"/>
  <c r="C630" i="1" s="1"/>
  <c r="H630" i="1" s="1"/>
  <c r="J120" i="2" l="1"/>
  <c r="G630" i="1"/>
  <c r="F630" i="1"/>
  <c r="B631" i="1"/>
  <c r="C631" i="1" s="1"/>
  <c r="H631" i="1" s="1"/>
  <c r="K120" i="2" l="1"/>
  <c r="G631" i="1"/>
  <c r="F631" i="1"/>
  <c r="B632" i="1"/>
  <c r="C632" i="1" s="1"/>
  <c r="H632" i="1" s="1"/>
  <c r="L120" i="2" l="1"/>
  <c r="F632" i="1"/>
  <c r="G632" i="1"/>
  <c r="B633" i="1"/>
  <c r="C633" i="1" s="1"/>
  <c r="H633" i="1" s="1"/>
  <c r="M120" i="2" l="1"/>
  <c r="G633" i="1"/>
  <c r="F633" i="1"/>
  <c r="B634" i="1"/>
  <c r="C634" i="1" s="1"/>
  <c r="H634" i="1" s="1"/>
  <c r="N120" i="2" l="1"/>
  <c r="G634" i="1"/>
  <c r="F634" i="1"/>
  <c r="B635" i="1"/>
  <c r="C635" i="1" s="1"/>
  <c r="H635" i="1" s="1"/>
  <c r="O120" i="2" l="1"/>
  <c r="G635" i="1"/>
  <c r="F635" i="1"/>
  <c r="B636" i="1"/>
  <c r="C636" i="1" s="1"/>
  <c r="H636" i="1" s="1"/>
  <c r="P120" i="2" l="1"/>
  <c r="G636" i="1"/>
  <c r="F636" i="1"/>
  <c r="B637" i="1"/>
  <c r="C637" i="1" s="1"/>
  <c r="H637" i="1" s="1"/>
  <c r="Q120" i="2" l="1"/>
  <c r="F637" i="1"/>
  <c r="G637" i="1"/>
  <c r="B638" i="1"/>
  <c r="C638" i="1" s="1"/>
  <c r="H638" i="1" s="1"/>
  <c r="R120" i="2" l="1"/>
  <c r="F638" i="1"/>
  <c r="G638" i="1"/>
  <c r="B639" i="1"/>
  <c r="C639" i="1" s="1"/>
  <c r="H639" i="1" s="1"/>
  <c r="S120" i="2" l="1"/>
  <c r="F639" i="1"/>
  <c r="G639" i="1"/>
  <c r="B640" i="1"/>
  <c r="C640" i="1" s="1"/>
  <c r="H640" i="1" s="1"/>
  <c r="T120" i="2" l="1"/>
  <c r="F640" i="1"/>
  <c r="G640" i="1"/>
  <c r="B641" i="1"/>
  <c r="C641" i="1" s="1"/>
  <c r="H641" i="1" s="1"/>
  <c r="U120" i="2" l="1"/>
  <c r="G641" i="1"/>
  <c r="F641" i="1"/>
  <c r="B642" i="1"/>
  <c r="C642" i="1" s="1"/>
  <c r="H642" i="1" s="1"/>
  <c r="V120" i="2" l="1"/>
  <c r="G642" i="1"/>
  <c r="F642" i="1"/>
  <c r="B643" i="1"/>
  <c r="C643" i="1" s="1"/>
  <c r="H643" i="1" s="1"/>
  <c r="W120" i="2" l="1"/>
  <c r="F643" i="1"/>
  <c r="G643" i="1"/>
  <c r="B644" i="1"/>
  <c r="C644" i="1" s="1"/>
  <c r="H644" i="1" s="1"/>
  <c r="X120" i="2" l="1"/>
  <c r="G644" i="1"/>
  <c r="F644" i="1"/>
  <c r="B645" i="1"/>
  <c r="C645" i="1" s="1"/>
  <c r="H645" i="1" s="1"/>
  <c r="Y120" i="2" l="1"/>
  <c r="G645" i="1"/>
  <c r="F645" i="1"/>
  <c r="B646" i="1"/>
  <c r="C646" i="1" s="1"/>
  <c r="H646" i="1" s="1"/>
  <c r="Z120" i="2" l="1"/>
  <c r="G646" i="1"/>
  <c r="F646" i="1"/>
  <c r="B647" i="1"/>
  <c r="C647" i="1" s="1"/>
  <c r="H647" i="1" s="1"/>
  <c r="AA120" i="2" l="1"/>
  <c r="F647" i="1"/>
  <c r="G647" i="1"/>
  <c r="B648" i="1"/>
  <c r="C648" i="1" s="1"/>
  <c r="H648" i="1" s="1"/>
  <c r="AB120" i="2" l="1"/>
  <c r="F648" i="1"/>
  <c r="G648" i="1"/>
  <c r="B649" i="1"/>
  <c r="C649" i="1" s="1"/>
  <c r="H649" i="1" s="1"/>
  <c r="AC120" i="2" l="1"/>
  <c r="G649" i="1"/>
  <c r="F649" i="1"/>
  <c r="B650" i="1"/>
  <c r="C650" i="1" s="1"/>
  <c r="H650" i="1" s="1"/>
  <c r="AD120" i="2" l="1"/>
  <c r="F650" i="1"/>
  <c r="G650" i="1"/>
  <c r="B651" i="1"/>
  <c r="C651" i="1" s="1"/>
  <c r="H651" i="1" s="1"/>
  <c r="AE120" i="2" l="1"/>
  <c r="G651" i="1"/>
  <c r="F651" i="1"/>
  <c r="B652" i="1"/>
  <c r="C652" i="1" s="1"/>
  <c r="H652" i="1" s="1"/>
  <c r="AF120" i="2" l="1"/>
  <c r="F652" i="1"/>
  <c r="G652" i="1"/>
  <c r="B653" i="1"/>
  <c r="C653" i="1" s="1"/>
  <c r="H653" i="1" s="1"/>
  <c r="AG120" i="2" l="1"/>
  <c r="F653" i="1"/>
  <c r="G653" i="1"/>
  <c r="B654" i="1"/>
  <c r="C654" i="1" s="1"/>
  <c r="H654" i="1" s="1"/>
  <c r="AH120" i="2" l="1"/>
  <c r="G654" i="1"/>
  <c r="F654" i="1"/>
  <c r="B655" i="1"/>
  <c r="C655" i="1" s="1"/>
  <c r="H655" i="1" s="1"/>
  <c r="G655" i="1" l="1"/>
  <c r="F655" i="1"/>
  <c r="B656" i="1"/>
  <c r="C656" i="1" s="1"/>
  <c r="H656" i="1" s="1"/>
  <c r="E125" i="2" s="1"/>
  <c r="F656" i="1" l="1"/>
  <c r="G656" i="1"/>
  <c r="B657" i="1"/>
  <c r="C657" i="1" s="1"/>
  <c r="H657" i="1" s="1"/>
  <c r="F125" i="2" l="1"/>
  <c r="G657" i="1"/>
  <c r="F657" i="1"/>
  <c r="B658" i="1"/>
  <c r="C658" i="1" s="1"/>
  <c r="H658" i="1" s="1"/>
  <c r="G125" i="2" l="1"/>
  <c r="G658" i="1"/>
  <c r="F658" i="1"/>
  <c r="B659" i="1"/>
  <c r="C659" i="1" s="1"/>
  <c r="H659" i="1" s="1"/>
  <c r="H125" i="2" s="1"/>
  <c r="G659" i="1" l="1"/>
  <c r="F659" i="1"/>
  <c r="B660" i="1"/>
  <c r="C660" i="1" s="1"/>
  <c r="H660" i="1" s="1"/>
  <c r="I125" i="2" l="1"/>
  <c r="G660" i="1"/>
  <c r="F660" i="1"/>
  <c r="B661" i="1"/>
  <c r="C661" i="1" s="1"/>
  <c r="H661" i="1" s="1"/>
  <c r="J125" i="2" l="1"/>
  <c r="F661" i="1"/>
  <c r="G661" i="1"/>
  <c r="B662" i="1"/>
  <c r="C662" i="1" s="1"/>
  <c r="H662" i="1" s="1"/>
  <c r="K125" i="2" s="1"/>
  <c r="G662" i="1" l="1"/>
  <c r="F662" i="1"/>
  <c r="B663" i="1"/>
  <c r="C663" i="1" s="1"/>
  <c r="H663" i="1" s="1"/>
  <c r="L125" i="2" l="1"/>
  <c r="G663" i="1"/>
  <c r="F663" i="1"/>
  <c r="B664" i="1"/>
  <c r="C664" i="1" s="1"/>
  <c r="H664" i="1" s="1"/>
  <c r="M125" i="2" l="1"/>
  <c r="F664" i="1"/>
  <c r="G664" i="1"/>
  <c r="B665" i="1"/>
  <c r="C665" i="1" s="1"/>
  <c r="H665" i="1" s="1"/>
  <c r="N125" i="2" s="1"/>
  <c r="G665" i="1" l="1"/>
  <c r="F665" i="1"/>
  <c r="B666" i="1"/>
  <c r="C666" i="1" s="1"/>
  <c r="H666" i="1" s="1"/>
  <c r="O125" i="2" l="1"/>
  <c r="G666" i="1"/>
  <c r="F666" i="1"/>
  <c r="B667" i="1"/>
  <c r="C667" i="1" s="1"/>
  <c r="H667" i="1" s="1"/>
  <c r="P125" i="2" l="1"/>
  <c r="F667" i="1"/>
  <c r="G667" i="1"/>
  <c r="B668" i="1"/>
  <c r="C668" i="1" s="1"/>
  <c r="H668" i="1" s="1"/>
  <c r="Q125" i="2" s="1"/>
  <c r="G668" i="1" l="1"/>
  <c r="F668" i="1"/>
  <c r="B669" i="1"/>
  <c r="C669" i="1" s="1"/>
  <c r="H669" i="1" s="1"/>
  <c r="R125" i="2" l="1"/>
  <c r="F669" i="1"/>
  <c r="G669" i="1"/>
  <c r="B670" i="1"/>
  <c r="C670" i="1" s="1"/>
  <c r="H670" i="1" s="1"/>
  <c r="S125" i="2" l="1"/>
  <c r="G670" i="1"/>
  <c r="F670" i="1"/>
  <c r="B671" i="1"/>
  <c r="C671" i="1" s="1"/>
  <c r="H671" i="1" s="1"/>
  <c r="T125" i="2" l="1"/>
  <c r="G671" i="1"/>
  <c r="F671" i="1"/>
  <c r="B672" i="1"/>
  <c r="C672" i="1" s="1"/>
  <c r="H672" i="1" s="1"/>
  <c r="U125" i="2" l="1"/>
  <c r="G672" i="1"/>
  <c r="F672" i="1"/>
  <c r="B673" i="1"/>
  <c r="C673" i="1" l="1"/>
  <c r="H673" i="1" s="1"/>
  <c r="V125" i="2"/>
  <c r="F673" i="1"/>
  <c r="G673" i="1"/>
  <c r="B674" i="1"/>
  <c r="C674" i="1" s="1"/>
  <c r="H674" i="1" s="1"/>
  <c r="W125" i="2" l="1"/>
  <c r="G674" i="1"/>
  <c r="F674" i="1"/>
  <c r="B675" i="1"/>
  <c r="C675" i="1" s="1"/>
  <c r="H675" i="1" s="1"/>
  <c r="X125" i="2" s="1"/>
  <c r="G675" i="1" l="1"/>
  <c r="F675" i="1"/>
  <c r="B676" i="1"/>
  <c r="C676" i="1" l="1"/>
  <c r="H676" i="1" s="1"/>
  <c r="Y125" i="2"/>
  <c r="B677" i="1"/>
  <c r="C677" i="1" s="1"/>
  <c r="H677" i="1" s="1"/>
  <c r="F676" i="1" l="1"/>
  <c r="G676" i="1"/>
  <c r="Z125" i="2"/>
  <c r="F677" i="1"/>
  <c r="G677" i="1"/>
  <c r="B678" i="1"/>
  <c r="C678" i="1" s="1"/>
  <c r="H678" i="1" s="1"/>
  <c r="AA125" i="2" s="1"/>
  <c r="G678" i="1" l="1"/>
  <c r="F678" i="1"/>
  <c r="B679" i="1"/>
  <c r="C679" i="1" s="1"/>
  <c r="H679" i="1" s="1"/>
  <c r="AB125" i="2" l="1"/>
  <c r="G679" i="1"/>
  <c r="F679" i="1"/>
  <c r="B680" i="1"/>
  <c r="C680" i="1" s="1"/>
  <c r="H680" i="1" s="1"/>
  <c r="AC125" i="2" l="1"/>
  <c r="F680" i="1"/>
  <c r="G680" i="1"/>
  <c r="B681" i="1"/>
  <c r="C681" i="1" s="1"/>
  <c r="H681" i="1" s="1"/>
  <c r="AD125" i="2" l="1"/>
  <c r="G681" i="1"/>
  <c r="F681" i="1"/>
  <c r="B682" i="1"/>
  <c r="C682" i="1" s="1"/>
  <c r="H682" i="1" s="1"/>
  <c r="AE125" i="2" l="1"/>
  <c r="G682" i="1"/>
  <c r="F682" i="1"/>
  <c r="B683" i="1"/>
  <c r="C683" i="1" s="1"/>
  <c r="H683" i="1" s="1"/>
  <c r="AF125" i="2" s="1"/>
  <c r="F683" i="1" l="1"/>
  <c r="G683" i="1"/>
  <c r="B684" i="1"/>
  <c r="C684" i="1" s="1"/>
  <c r="H684" i="1" s="1"/>
  <c r="AG125" i="2" l="1"/>
  <c r="G684" i="1"/>
  <c r="F684" i="1"/>
  <c r="B685" i="1"/>
  <c r="C685" i="1" s="1"/>
  <c r="H685" i="1" s="1"/>
  <c r="AH125" i="2" l="1"/>
  <c r="G685" i="1"/>
  <c r="F685" i="1"/>
  <c r="B686" i="1"/>
  <c r="C686" i="1" s="1"/>
  <c r="H686" i="1" s="1"/>
  <c r="AI125" i="2" s="1"/>
  <c r="AP125" i="2" l="1"/>
  <c r="AL125" i="2"/>
  <c r="F686" i="1"/>
  <c r="G686" i="1"/>
  <c r="B687" i="1"/>
  <c r="C687" i="1" s="1"/>
  <c r="H687" i="1" s="1"/>
  <c r="E130" i="2" l="1"/>
  <c r="G687" i="1"/>
  <c r="F687" i="1"/>
  <c r="B688" i="1"/>
  <c r="C688" i="1" s="1"/>
  <c r="H688" i="1" s="1"/>
  <c r="F130" i="2" l="1"/>
  <c r="G688" i="1"/>
  <c r="F688" i="1"/>
  <c r="B689" i="1"/>
  <c r="C689" i="1" s="1"/>
  <c r="H689" i="1" s="1"/>
  <c r="G130" i="2" l="1"/>
  <c r="G689" i="1"/>
  <c r="F689" i="1"/>
  <c r="B690" i="1"/>
  <c r="C690" i="1" s="1"/>
  <c r="H690" i="1" s="1"/>
  <c r="H130" i="2" s="1"/>
  <c r="G690" i="1" l="1"/>
  <c r="F690" i="1"/>
  <c r="B691" i="1"/>
  <c r="C691" i="1" s="1"/>
  <c r="H691" i="1" s="1"/>
  <c r="I130" i="2" l="1"/>
  <c r="G691" i="1"/>
  <c r="F691" i="1"/>
  <c r="B692" i="1"/>
  <c r="C692" i="1" s="1"/>
  <c r="H692" i="1" s="1"/>
  <c r="J130" i="2" l="1"/>
  <c r="G692" i="1"/>
  <c r="F692" i="1"/>
  <c r="B693" i="1"/>
  <c r="C693" i="1" s="1"/>
  <c r="H693" i="1" s="1"/>
  <c r="K130" i="2" l="1"/>
  <c r="G693" i="1"/>
  <c r="F693" i="1"/>
  <c r="B694" i="1"/>
  <c r="C694" i="1" s="1"/>
  <c r="H694" i="1" s="1"/>
  <c r="L130" i="2" l="1"/>
  <c r="F694" i="1"/>
  <c r="G694" i="1"/>
  <c r="B695" i="1"/>
  <c r="C695" i="1" s="1"/>
  <c r="H695" i="1" s="1"/>
  <c r="M130" i="2" l="1"/>
  <c r="G695" i="1"/>
  <c r="F695" i="1"/>
  <c r="B696" i="1"/>
  <c r="C696" i="1" s="1"/>
  <c r="H696" i="1" s="1"/>
  <c r="N130" i="2" l="1"/>
  <c r="F696" i="1"/>
  <c r="G696" i="1"/>
  <c r="B697" i="1"/>
  <c r="C697" i="1" s="1"/>
  <c r="H697" i="1" s="1"/>
  <c r="O130" i="2" l="1"/>
  <c r="F697" i="1"/>
  <c r="G697" i="1"/>
  <c r="B698" i="1"/>
  <c r="C698" i="1" s="1"/>
  <c r="H698" i="1" s="1"/>
  <c r="P130" i="2" l="1"/>
  <c r="G698" i="1"/>
  <c r="F698" i="1"/>
  <c r="B699" i="1"/>
  <c r="C699" i="1" s="1"/>
  <c r="H699" i="1" s="1"/>
  <c r="Q130" i="2" l="1"/>
  <c r="G699" i="1"/>
  <c r="F699" i="1"/>
  <c r="B700" i="1"/>
  <c r="C700" i="1" s="1"/>
  <c r="H700" i="1" s="1"/>
  <c r="R130" i="2" l="1"/>
  <c r="G700" i="1"/>
  <c r="F700" i="1"/>
  <c r="B701" i="1"/>
  <c r="C701" i="1" s="1"/>
  <c r="H701" i="1" s="1"/>
  <c r="S130" i="2" l="1"/>
  <c r="G701" i="1"/>
  <c r="F701" i="1"/>
  <c r="B702" i="1"/>
  <c r="C702" i="1" s="1"/>
  <c r="H702" i="1" s="1"/>
  <c r="T130" i="2" l="1"/>
  <c r="G702" i="1"/>
  <c r="F702" i="1"/>
  <c r="B703" i="1"/>
  <c r="C703" i="1" s="1"/>
  <c r="H703" i="1" s="1"/>
  <c r="U130" i="2" l="1"/>
  <c r="G703" i="1"/>
  <c r="F703" i="1"/>
  <c r="B704" i="1"/>
  <c r="C704" i="1" s="1"/>
  <c r="H704" i="1" s="1"/>
  <c r="V130" i="2" l="1"/>
  <c r="F704" i="1"/>
  <c r="G704" i="1"/>
  <c r="B705" i="1"/>
  <c r="C705" i="1" s="1"/>
  <c r="H705" i="1" s="1"/>
  <c r="W130" i="2" l="1"/>
  <c r="G705" i="1"/>
  <c r="F705" i="1"/>
  <c r="B706" i="1"/>
  <c r="C706" i="1" s="1"/>
  <c r="H706" i="1" s="1"/>
  <c r="X130" i="2" l="1"/>
  <c r="G706" i="1"/>
  <c r="F706" i="1"/>
  <c r="B707" i="1"/>
  <c r="C707" i="1" s="1"/>
  <c r="H707" i="1" s="1"/>
  <c r="Y130" i="2" l="1"/>
  <c r="G707" i="1"/>
  <c r="F707" i="1"/>
  <c r="B708" i="1"/>
  <c r="C708" i="1" s="1"/>
  <c r="H708" i="1" s="1"/>
  <c r="Z130" i="2" s="1"/>
  <c r="G708" i="1" l="1"/>
  <c r="F708" i="1"/>
  <c r="B709" i="1"/>
  <c r="C709" i="1" s="1"/>
  <c r="H709" i="1" s="1"/>
  <c r="AA130" i="2" l="1"/>
  <c r="F709" i="1"/>
  <c r="G709" i="1"/>
  <c r="B710" i="1"/>
  <c r="C710" i="1" s="1"/>
  <c r="H710" i="1" s="1"/>
  <c r="AB130" i="2" l="1"/>
  <c r="F710" i="1"/>
  <c r="G710" i="1"/>
  <c r="B711" i="1"/>
  <c r="C711" i="1" s="1"/>
  <c r="H711" i="1" s="1"/>
  <c r="AC130" i="2" l="1"/>
  <c r="F711" i="1"/>
  <c r="G711" i="1"/>
  <c r="B712" i="1"/>
  <c r="C712" i="1" s="1"/>
  <c r="H712" i="1" s="1"/>
  <c r="AD130" i="2" l="1"/>
  <c r="F712" i="1"/>
  <c r="G712" i="1"/>
  <c r="B713" i="1"/>
  <c r="C713" i="1" s="1"/>
  <c r="H713" i="1" s="1"/>
  <c r="AE130" i="2" l="1"/>
  <c r="F713" i="1"/>
  <c r="G713" i="1"/>
  <c r="B714" i="1"/>
  <c r="C714" i="1" s="1"/>
  <c r="H714" i="1" s="1"/>
  <c r="AF130" i="2" l="1"/>
  <c r="F714" i="1"/>
  <c r="G714" i="1"/>
  <c r="B715" i="1"/>
  <c r="C715" i="1" s="1"/>
  <c r="H715" i="1" s="1"/>
  <c r="AH130" i="2" l="1"/>
  <c r="AG130" i="2"/>
  <c r="G715" i="1"/>
  <c r="F715" i="1"/>
  <c r="B716" i="1"/>
  <c r="C716" i="1" s="1"/>
  <c r="H716" i="1" s="1"/>
  <c r="AI130" i="2" l="1"/>
  <c r="G716" i="1"/>
  <c r="F716" i="1"/>
  <c r="B717" i="1"/>
  <c r="C717" i="1" s="1"/>
  <c r="H717" i="1" s="1"/>
  <c r="AP130" i="2" l="1"/>
  <c r="AL130" i="2"/>
  <c r="E135" i="2"/>
  <c r="G717" i="1"/>
  <c r="F717" i="1"/>
  <c r="B718" i="1"/>
  <c r="C718" i="1" s="1"/>
  <c r="H718" i="1" s="1"/>
  <c r="F135" i="2" l="1"/>
  <c r="F718" i="1"/>
  <c r="G718" i="1"/>
  <c r="B719" i="1"/>
  <c r="C719" i="1" s="1"/>
  <c r="H719" i="1" s="1"/>
  <c r="G135" i="2" l="1"/>
  <c r="G719" i="1"/>
  <c r="F719" i="1"/>
  <c r="B720" i="1"/>
  <c r="C720" i="1" s="1"/>
  <c r="H720" i="1" s="1"/>
  <c r="H135" i="2" l="1"/>
  <c r="F720" i="1"/>
  <c r="G720" i="1"/>
  <c r="B721" i="1"/>
  <c r="C721" i="1" s="1"/>
  <c r="H721" i="1" s="1"/>
  <c r="I135" i="2" l="1"/>
  <c r="G721" i="1"/>
  <c r="F721" i="1"/>
  <c r="B722" i="1"/>
  <c r="C722" i="1" s="1"/>
  <c r="H722" i="1" s="1"/>
  <c r="J135" i="2" l="1"/>
  <c r="F722" i="1"/>
  <c r="G722" i="1"/>
  <c r="B723" i="1"/>
  <c r="C723" i="1" s="1"/>
  <c r="H723" i="1" s="1"/>
  <c r="K135" i="2" l="1"/>
  <c r="G723" i="1"/>
  <c r="F723" i="1"/>
  <c r="B724" i="1"/>
  <c r="C724" i="1" s="1"/>
  <c r="H724" i="1" s="1"/>
  <c r="L135" i="2" l="1"/>
  <c r="F724" i="1"/>
  <c r="G724" i="1"/>
  <c r="B725" i="1"/>
  <c r="C725" i="1" s="1"/>
  <c r="H725" i="1" s="1"/>
  <c r="M135" i="2" l="1"/>
  <c r="F725" i="1"/>
  <c r="G725" i="1"/>
  <c r="B726" i="1"/>
  <c r="C726" i="1" s="1"/>
  <c r="H726" i="1" s="1"/>
  <c r="N135" i="2" l="1"/>
  <c r="F726" i="1"/>
  <c r="G726" i="1"/>
  <c r="B727" i="1"/>
  <c r="C727" i="1" s="1"/>
  <c r="H727" i="1" s="1"/>
  <c r="O135" i="2" l="1"/>
  <c r="F727" i="1"/>
  <c r="G727" i="1"/>
  <c r="B728" i="1"/>
  <c r="C728" i="1" s="1"/>
  <c r="H728" i="1" s="1"/>
  <c r="P135" i="2" l="1"/>
  <c r="G728" i="1"/>
  <c r="F728" i="1"/>
  <c r="B729" i="1"/>
  <c r="C729" i="1" s="1"/>
  <c r="H729" i="1" s="1"/>
  <c r="Q135" i="2" l="1"/>
  <c r="F729" i="1"/>
  <c r="G729" i="1"/>
  <c r="B730" i="1"/>
  <c r="C730" i="1" s="1"/>
  <c r="H730" i="1" s="1"/>
  <c r="R135" i="2" l="1"/>
  <c r="F730" i="1"/>
  <c r="G730" i="1"/>
  <c r="B731" i="1"/>
  <c r="C731" i="1" s="1"/>
  <c r="H731" i="1" s="1"/>
  <c r="S135" i="2" l="1"/>
  <c r="G731" i="1"/>
  <c r="F731" i="1"/>
  <c r="B732" i="1"/>
  <c r="C732" i="1" s="1"/>
  <c r="H732" i="1" s="1"/>
  <c r="T135" i="2" l="1"/>
  <c r="G732" i="1"/>
  <c r="F732" i="1"/>
  <c r="B733" i="1"/>
  <c r="C733" i="1" s="1"/>
  <c r="H733" i="1" s="1"/>
  <c r="U135" i="2" l="1"/>
  <c r="G733" i="1"/>
  <c r="F733" i="1"/>
  <c r="B734" i="1"/>
  <c r="C734" i="1" s="1"/>
  <c r="H734" i="1" s="1"/>
  <c r="V135" i="2" l="1"/>
  <c r="G734" i="1"/>
  <c r="F734" i="1"/>
  <c r="B735" i="1"/>
  <c r="C735" i="1" s="1"/>
  <c r="H735" i="1" s="1"/>
  <c r="W135" i="2" l="1"/>
  <c r="G735" i="1"/>
  <c r="F735" i="1"/>
  <c r="B736" i="1"/>
  <c r="C736" i="1" s="1"/>
  <c r="H736" i="1" s="1"/>
  <c r="X135" i="2" l="1"/>
  <c r="G736" i="1"/>
  <c r="F736" i="1"/>
  <c r="B737" i="1"/>
  <c r="C737" i="1" s="1"/>
  <c r="H737" i="1" s="1"/>
  <c r="Y135" i="2" l="1"/>
  <c r="F737" i="1"/>
  <c r="G737" i="1"/>
  <c r="B738" i="1"/>
  <c r="C738" i="1" s="1"/>
  <c r="H738" i="1" s="1"/>
  <c r="Z135" i="2" l="1"/>
  <c r="F738" i="1"/>
  <c r="G738" i="1"/>
  <c r="B739" i="1"/>
  <c r="C739" i="1" s="1"/>
  <c r="H739" i="1" s="1"/>
  <c r="AA135" i="2" l="1"/>
  <c r="G739" i="1"/>
  <c r="F739" i="1"/>
  <c r="B740" i="1"/>
  <c r="C740" i="1" s="1"/>
  <c r="H740" i="1" s="1"/>
  <c r="AB135" i="2" l="1"/>
  <c r="F740" i="1"/>
  <c r="G740" i="1"/>
  <c r="B741" i="1"/>
  <c r="C741" i="1" s="1"/>
  <c r="H741" i="1" s="1"/>
  <c r="AC135" i="2" l="1"/>
  <c r="F741" i="1"/>
  <c r="G741" i="1"/>
  <c r="B742" i="1"/>
  <c r="C742" i="1" s="1"/>
  <c r="H742" i="1" s="1"/>
  <c r="AD135" i="2" l="1"/>
  <c r="F742" i="1"/>
  <c r="G742" i="1"/>
  <c r="B743" i="1"/>
  <c r="C743" i="1" s="1"/>
  <c r="H743" i="1" s="1"/>
  <c r="AE135" i="2" l="1"/>
  <c r="G743" i="1"/>
  <c r="F743" i="1"/>
  <c r="B744" i="1"/>
  <c r="C744" i="1" s="1"/>
  <c r="H744" i="1" s="1"/>
  <c r="AF135" i="2" l="1"/>
  <c r="G744" i="1"/>
  <c r="F744" i="1"/>
  <c r="B745" i="1"/>
  <c r="C745" i="1" s="1"/>
  <c r="H745" i="1" s="1"/>
  <c r="AG135" i="2" l="1"/>
  <c r="G745" i="1"/>
  <c r="F745" i="1"/>
  <c r="B746" i="1"/>
  <c r="C746" i="1" s="1"/>
  <c r="H746" i="1" s="1"/>
  <c r="AH135" i="2" l="1"/>
  <c r="G746" i="1"/>
  <c r="F746" i="1"/>
  <c r="B747" i="1"/>
  <c r="C747" i="1" s="1"/>
  <c r="H747" i="1" s="1"/>
  <c r="E140" i="2" l="1"/>
  <c r="G747" i="1"/>
  <c r="F747" i="1"/>
  <c r="B748" i="1"/>
  <c r="C748" i="1" s="1"/>
  <c r="H748" i="1" s="1"/>
  <c r="F140" i="2" l="1"/>
  <c r="G748" i="1"/>
  <c r="F748" i="1"/>
  <c r="B749" i="1"/>
  <c r="C749" i="1" s="1"/>
  <c r="H749" i="1" s="1"/>
  <c r="G140" i="2" l="1"/>
  <c r="F749" i="1"/>
  <c r="G749" i="1"/>
  <c r="B750" i="1"/>
  <c r="C750" i="1" s="1"/>
  <c r="H750" i="1" s="1"/>
  <c r="H140" i="2" l="1"/>
  <c r="F750" i="1"/>
  <c r="G750" i="1"/>
  <c r="B751" i="1"/>
  <c r="C751" i="1" s="1"/>
  <c r="H751" i="1" s="1"/>
  <c r="I140" i="2" l="1"/>
  <c r="F751" i="1"/>
  <c r="G751" i="1"/>
  <c r="B752" i="1"/>
  <c r="C752" i="1" s="1"/>
  <c r="H752" i="1" s="1"/>
  <c r="J140" i="2" l="1"/>
  <c r="G752" i="1"/>
  <c r="F752" i="1"/>
  <c r="B753" i="1"/>
  <c r="C753" i="1" s="1"/>
  <c r="H753" i="1" s="1"/>
  <c r="K140" i="2" l="1"/>
  <c r="F753" i="1"/>
  <c r="G753" i="1"/>
  <c r="B754" i="1"/>
  <c r="C754" i="1" s="1"/>
  <c r="H754" i="1" s="1"/>
  <c r="L140" i="2" l="1"/>
  <c r="F754" i="1"/>
  <c r="G754" i="1"/>
  <c r="B755" i="1"/>
  <c r="C755" i="1" s="1"/>
  <c r="H755" i="1" s="1"/>
  <c r="M140" i="2" s="1"/>
  <c r="F755" i="1" l="1"/>
  <c r="G755" i="1"/>
  <c r="B756" i="1"/>
  <c r="C756" i="1" s="1"/>
  <c r="H756" i="1" s="1"/>
  <c r="N140" i="2" l="1"/>
  <c r="F756" i="1"/>
  <c r="G756" i="1"/>
  <c r="B757" i="1"/>
  <c r="C757" i="1" s="1"/>
  <c r="H757" i="1" s="1"/>
  <c r="O140" i="2" l="1"/>
  <c r="F757" i="1"/>
  <c r="G757" i="1"/>
  <c r="B758" i="1"/>
  <c r="C758" i="1" s="1"/>
  <c r="H758" i="1" s="1"/>
  <c r="P140" i="2" l="1"/>
  <c r="G758" i="1"/>
  <c r="F758" i="1"/>
  <c r="B759" i="1"/>
  <c r="C759" i="1" s="1"/>
  <c r="H759" i="1" s="1"/>
  <c r="Q140" i="2" s="1"/>
  <c r="F759" i="1" l="1"/>
  <c r="G759" i="1"/>
  <c r="B760" i="1"/>
  <c r="C760" i="1" s="1"/>
  <c r="H760" i="1" s="1"/>
  <c r="R140" i="2" l="1"/>
  <c r="G760" i="1"/>
  <c r="F760" i="1"/>
  <c r="B761" i="1"/>
  <c r="C761" i="1" s="1"/>
  <c r="H761" i="1" s="1"/>
  <c r="S140" i="2" l="1"/>
  <c r="G761" i="1"/>
  <c r="F761" i="1"/>
  <c r="B762" i="1"/>
  <c r="C762" i="1" s="1"/>
  <c r="H762" i="1" s="1"/>
  <c r="T140" i="2" s="1"/>
  <c r="F762" i="1" l="1"/>
  <c r="G762" i="1"/>
  <c r="B763" i="1"/>
  <c r="C763" i="1" s="1"/>
  <c r="H763" i="1" s="1"/>
  <c r="U140" i="2" l="1"/>
  <c r="G763" i="1"/>
  <c r="F763" i="1"/>
  <c r="B764" i="1"/>
  <c r="C764" i="1" s="1"/>
  <c r="H764" i="1" s="1"/>
  <c r="V140" i="2" l="1"/>
  <c r="F764" i="1"/>
  <c r="G764" i="1"/>
  <c r="B765" i="1"/>
  <c r="C765" i="1" s="1"/>
  <c r="H765" i="1" s="1"/>
  <c r="W140" i="2" l="1"/>
  <c r="G765" i="1"/>
  <c r="F765" i="1"/>
  <c r="B766" i="1"/>
  <c r="C766" i="1" s="1"/>
  <c r="H766" i="1" s="1"/>
  <c r="X140" i="2" l="1"/>
  <c r="G766" i="1"/>
  <c r="F766" i="1"/>
  <c r="B767" i="1"/>
  <c r="C767" i="1" s="1"/>
  <c r="H767" i="1" s="1"/>
  <c r="Y140" i="2" l="1"/>
  <c r="F767" i="1"/>
  <c r="G767" i="1"/>
  <c r="B768" i="1"/>
  <c r="C768" i="1" s="1"/>
  <c r="H768" i="1" s="1"/>
  <c r="Z140" i="2" l="1"/>
  <c r="G768" i="1"/>
  <c r="F768" i="1"/>
  <c r="B769" i="1"/>
  <c r="C769" i="1" s="1"/>
  <c r="H769" i="1" s="1"/>
  <c r="AA140" i="2" l="1"/>
  <c r="G769" i="1"/>
  <c r="F769" i="1"/>
  <c r="B770" i="1"/>
  <c r="C770" i="1" s="1"/>
  <c r="H770" i="1" s="1"/>
  <c r="AB140" i="2" l="1"/>
  <c r="F770" i="1"/>
  <c r="G770" i="1"/>
  <c r="B771" i="1"/>
  <c r="C771" i="1" s="1"/>
  <c r="H771" i="1" s="1"/>
  <c r="AC140" i="2" l="1"/>
  <c r="F771" i="1"/>
  <c r="G771" i="1"/>
  <c r="B772" i="1"/>
  <c r="C772" i="1" s="1"/>
  <c r="H772" i="1" s="1"/>
  <c r="AD140" i="2" l="1"/>
  <c r="F772" i="1"/>
  <c r="G772" i="1"/>
  <c r="B773" i="1"/>
  <c r="C773" i="1" s="1"/>
  <c r="H773" i="1" s="1"/>
  <c r="AE140" i="2" l="1"/>
  <c r="G773" i="1"/>
  <c r="F773" i="1"/>
  <c r="B774" i="1"/>
  <c r="C774" i="1" s="1"/>
  <c r="H774" i="1" s="1"/>
  <c r="AF140" i="2" l="1"/>
  <c r="F774" i="1"/>
  <c r="G774" i="1"/>
  <c r="B775" i="1"/>
  <c r="C775" i="1" s="1"/>
  <c r="H775" i="1" s="1"/>
  <c r="AG140" i="2" l="1"/>
  <c r="G775" i="1"/>
  <c r="F775" i="1"/>
  <c r="B776" i="1"/>
  <c r="C776" i="1" s="1"/>
  <c r="H776" i="1" s="1"/>
  <c r="AH140" i="2" l="1"/>
  <c r="F776" i="1"/>
  <c r="G776" i="1"/>
  <c r="B777" i="1"/>
  <c r="C777" i="1" s="1"/>
  <c r="H777" i="1" s="1"/>
  <c r="AI140" i="2" l="1"/>
  <c r="G777" i="1"/>
  <c r="F777" i="1"/>
  <c r="B778" i="1"/>
  <c r="C778" i="1" s="1"/>
  <c r="H778" i="1" s="1"/>
  <c r="AL140" i="2" l="1"/>
  <c r="AP140" i="2"/>
  <c r="E145" i="2"/>
  <c r="G778" i="1"/>
  <c r="F778" i="1"/>
  <c r="B779" i="1"/>
  <c r="C779" i="1" s="1"/>
  <c r="H779" i="1" s="1"/>
  <c r="F145" i="2" l="1"/>
  <c r="F779" i="1"/>
  <c r="G779" i="1"/>
  <c r="B780" i="1"/>
  <c r="C780" i="1" s="1"/>
  <c r="H780" i="1" s="1"/>
  <c r="G145" i="2" l="1"/>
  <c r="F780" i="1"/>
  <c r="G780" i="1"/>
  <c r="B781" i="1"/>
  <c r="C781" i="1" s="1"/>
  <c r="H781" i="1" s="1"/>
  <c r="H145" i="2" l="1"/>
  <c r="G781" i="1"/>
  <c r="F781" i="1"/>
  <c r="B782" i="1"/>
  <c r="C782" i="1" s="1"/>
  <c r="H782" i="1" s="1"/>
  <c r="I145" i="2" l="1"/>
  <c r="G782" i="1"/>
  <c r="F782" i="1"/>
  <c r="B783" i="1"/>
  <c r="C783" i="1" s="1"/>
  <c r="H783" i="1" s="1"/>
  <c r="J145" i="2" l="1"/>
  <c r="G783" i="1"/>
  <c r="F783" i="1"/>
  <c r="B784" i="1"/>
  <c r="C784" i="1" s="1"/>
  <c r="H784" i="1" s="1"/>
  <c r="K145" i="2" l="1"/>
  <c r="G784" i="1"/>
  <c r="F784" i="1"/>
  <c r="B785" i="1"/>
  <c r="C785" i="1" s="1"/>
  <c r="H785" i="1" s="1"/>
  <c r="L145" i="2" l="1"/>
  <c r="G785" i="1"/>
  <c r="F785" i="1"/>
  <c r="B786" i="1"/>
  <c r="C786" i="1" s="1"/>
  <c r="H786" i="1" s="1"/>
  <c r="M145" i="2" l="1"/>
  <c r="F786" i="1"/>
  <c r="G786" i="1"/>
  <c r="B787" i="1"/>
  <c r="C787" i="1" s="1"/>
  <c r="H787" i="1" s="1"/>
  <c r="N145" i="2" l="1"/>
  <c r="G787" i="1"/>
  <c r="F787" i="1"/>
  <c r="B788" i="1"/>
  <c r="C788" i="1" s="1"/>
  <c r="H788" i="1" s="1"/>
  <c r="O145" i="2" l="1"/>
  <c r="F788" i="1"/>
  <c r="G788" i="1"/>
  <c r="B789" i="1"/>
  <c r="C789" i="1" s="1"/>
  <c r="H789" i="1" s="1"/>
  <c r="P145" i="2" l="1"/>
  <c r="F789" i="1"/>
  <c r="G789" i="1"/>
  <c r="B790" i="1"/>
  <c r="C790" i="1" s="1"/>
  <c r="H790" i="1" s="1"/>
  <c r="Q145" i="2" l="1"/>
  <c r="G790" i="1"/>
  <c r="F790" i="1"/>
  <c r="B791" i="1"/>
  <c r="C791" i="1" s="1"/>
  <c r="H791" i="1" s="1"/>
  <c r="R145" i="2" l="1"/>
  <c r="G791" i="1"/>
  <c r="F791" i="1"/>
  <c r="B792" i="1"/>
  <c r="C792" i="1" s="1"/>
  <c r="H792" i="1" s="1"/>
  <c r="S145" i="2" l="1"/>
  <c r="G792" i="1"/>
  <c r="F792" i="1"/>
  <c r="B793" i="1"/>
  <c r="C793" i="1" s="1"/>
  <c r="H793" i="1" s="1"/>
  <c r="T145" i="2" l="1"/>
  <c r="G793" i="1"/>
  <c r="F793" i="1"/>
  <c r="B794" i="1"/>
  <c r="C794" i="1" s="1"/>
  <c r="H794" i="1" s="1"/>
  <c r="U145" i="2" l="1"/>
  <c r="G794" i="1"/>
  <c r="F794" i="1"/>
  <c r="B795" i="1"/>
  <c r="C795" i="1" s="1"/>
  <c r="H795" i="1" s="1"/>
  <c r="V145" i="2" l="1"/>
  <c r="F795" i="1"/>
  <c r="G795" i="1"/>
  <c r="B796" i="1"/>
  <c r="C796" i="1" s="1"/>
  <c r="H796" i="1" s="1"/>
  <c r="W145" i="2" l="1"/>
  <c r="G796" i="1"/>
  <c r="F796" i="1"/>
  <c r="B797" i="1"/>
  <c r="C797" i="1" s="1"/>
  <c r="H797" i="1" s="1"/>
  <c r="X145" i="2" l="1"/>
  <c r="F797" i="1"/>
  <c r="G797" i="1"/>
  <c r="B798" i="1"/>
  <c r="C798" i="1" s="1"/>
  <c r="H798" i="1" s="1"/>
  <c r="Y145" i="2" l="1"/>
  <c r="F798" i="1"/>
  <c r="G798" i="1"/>
  <c r="B799" i="1"/>
  <c r="C799" i="1" s="1"/>
  <c r="H799" i="1" s="1"/>
  <c r="Z145" i="2" l="1"/>
  <c r="F799" i="1"/>
  <c r="G799" i="1"/>
  <c r="B800" i="1"/>
  <c r="C800" i="1" s="1"/>
  <c r="H800" i="1" s="1"/>
  <c r="AA145" i="2" l="1"/>
  <c r="G800" i="1"/>
  <c r="F800" i="1"/>
  <c r="B801" i="1"/>
  <c r="C801" i="1" s="1"/>
  <c r="H801" i="1" s="1"/>
  <c r="AB145" i="2" l="1"/>
  <c r="F801" i="1"/>
  <c r="G801" i="1"/>
  <c r="B802" i="1"/>
  <c r="C802" i="1" s="1"/>
  <c r="H802" i="1" s="1"/>
  <c r="AC145" i="2" l="1"/>
  <c r="G802" i="1"/>
  <c r="F802" i="1"/>
  <c r="B803" i="1"/>
  <c r="C803" i="1" s="1"/>
  <c r="H803" i="1" s="1"/>
  <c r="AD145" i="2" l="1"/>
  <c r="F803" i="1"/>
  <c r="G803" i="1"/>
  <c r="B804" i="1"/>
  <c r="C804" i="1" s="1"/>
  <c r="H804" i="1" s="1"/>
  <c r="AE145" i="2" l="1"/>
  <c r="F804" i="1"/>
  <c r="G804" i="1"/>
  <c r="B805" i="1"/>
  <c r="C805" i="1" s="1"/>
  <c r="H805" i="1" s="1"/>
  <c r="AF145" i="2" l="1"/>
  <c r="F805" i="1"/>
  <c r="G805" i="1"/>
  <c r="B806" i="1"/>
  <c r="C806" i="1" s="1"/>
  <c r="H806" i="1" s="1"/>
  <c r="AG145" i="2" l="1"/>
  <c r="G806" i="1"/>
  <c r="F806" i="1"/>
  <c r="B807" i="1"/>
  <c r="C807" i="1" s="1"/>
  <c r="H807" i="1" s="1"/>
  <c r="AH145" i="2" l="1"/>
  <c r="F807" i="1"/>
  <c r="G807" i="1"/>
  <c r="B808" i="1"/>
  <c r="C808" i="1" s="1"/>
  <c r="H808" i="1" s="1"/>
  <c r="E150" i="2" l="1"/>
  <c r="G808" i="1"/>
  <c r="F808" i="1"/>
  <c r="B809" i="1"/>
  <c r="C809" i="1" s="1"/>
  <c r="H809" i="1" s="1"/>
  <c r="F150" i="2" l="1"/>
  <c r="F809" i="1"/>
  <c r="G809" i="1"/>
  <c r="B810" i="1"/>
  <c r="C810" i="1" s="1"/>
  <c r="H810" i="1" s="1"/>
  <c r="G150" i="2" l="1"/>
  <c r="F810" i="1"/>
  <c r="G810" i="1"/>
  <c r="B811" i="1"/>
  <c r="C811" i="1" s="1"/>
  <c r="H811" i="1" s="1"/>
  <c r="H150" i="2" l="1"/>
  <c r="F811" i="1"/>
  <c r="G811" i="1"/>
  <c r="B812" i="1"/>
  <c r="C812" i="1" s="1"/>
  <c r="H812" i="1" s="1"/>
  <c r="I150" i="2" l="1"/>
  <c r="F812" i="1"/>
  <c r="G812" i="1"/>
  <c r="B813" i="1"/>
  <c r="C813" i="1" s="1"/>
  <c r="H813" i="1" s="1"/>
  <c r="J150" i="2" l="1"/>
  <c r="G813" i="1"/>
  <c r="F813" i="1"/>
  <c r="B814" i="1"/>
  <c r="C814" i="1" s="1"/>
  <c r="H814" i="1" s="1"/>
  <c r="K150" i="2" l="1"/>
  <c r="G814" i="1"/>
  <c r="F814" i="1"/>
  <c r="B815" i="1"/>
  <c r="C815" i="1" s="1"/>
  <c r="H815" i="1" s="1"/>
  <c r="L150" i="2" l="1"/>
  <c r="G815" i="1"/>
  <c r="F815" i="1"/>
  <c r="B816" i="1"/>
  <c r="C816" i="1" s="1"/>
  <c r="H816" i="1" s="1"/>
  <c r="M150" i="2" l="1"/>
  <c r="F816" i="1"/>
  <c r="G816" i="1"/>
  <c r="B817" i="1"/>
  <c r="C817" i="1" s="1"/>
  <c r="H817" i="1" s="1"/>
  <c r="N150" i="2" l="1"/>
  <c r="G817" i="1"/>
  <c r="F817" i="1"/>
  <c r="B818" i="1"/>
  <c r="C818" i="1" s="1"/>
  <c r="H818" i="1" s="1"/>
  <c r="O150" i="2" l="1"/>
  <c r="G818" i="1"/>
  <c r="F818" i="1"/>
  <c r="B819" i="1"/>
  <c r="C819" i="1" s="1"/>
  <c r="H819" i="1" s="1"/>
  <c r="P150" i="2" l="1"/>
  <c r="F819" i="1"/>
  <c r="G819" i="1"/>
  <c r="B820" i="1"/>
  <c r="C820" i="1" s="1"/>
  <c r="H820" i="1" s="1"/>
  <c r="Q150" i="2" l="1"/>
  <c r="G820" i="1"/>
  <c r="F820" i="1"/>
  <c r="B821" i="1"/>
  <c r="C821" i="1" s="1"/>
  <c r="H821" i="1" s="1"/>
  <c r="R150" i="2" l="1"/>
  <c r="G821" i="1"/>
  <c r="F821" i="1"/>
  <c r="B822" i="1"/>
  <c r="C822" i="1" s="1"/>
  <c r="H822" i="1" s="1"/>
  <c r="S150" i="2" l="1"/>
  <c r="G822" i="1"/>
  <c r="F822" i="1"/>
  <c r="B823" i="1"/>
  <c r="C823" i="1" s="1"/>
  <c r="H823" i="1" s="1"/>
  <c r="T150" i="2" l="1"/>
  <c r="G823" i="1"/>
  <c r="F823" i="1"/>
  <c r="B824" i="1"/>
  <c r="C824" i="1" s="1"/>
  <c r="H824" i="1" s="1"/>
  <c r="U150" i="2" l="1"/>
  <c r="F824" i="1"/>
  <c r="G824" i="1"/>
  <c r="B825" i="1"/>
  <c r="C825" i="1" s="1"/>
  <c r="H825" i="1" s="1"/>
  <c r="V150" i="2" l="1"/>
  <c r="F825" i="1"/>
  <c r="G825" i="1"/>
  <c r="B826" i="1"/>
  <c r="C826" i="1" s="1"/>
  <c r="H826" i="1" s="1"/>
  <c r="W150" i="2" l="1"/>
  <c r="G826" i="1"/>
  <c r="F826" i="1"/>
  <c r="B827" i="1"/>
  <c r="C827" i="1" s="1"/>
  <c r="H827" i="1" s="1"/>
  <c r="X150" i="2" l="1"/>
  <c r="G827" i="1"/>
  <c r="F827" i="1"/>
  <c r="B828" i="1"/>
  <c r="C828" i="1" s="1"/>
  <c r="H828" i="1" s="1"/>
  <c r="Y150" i="2" l="1"/>
  <c r="G828" i="1"/>
  <c r="F828" i="1"/>
  <c r="B829" i="1"/>
  <c r="C829" i="1" s="1"/>
  <c r="H829" i="1" s="1"/>
  <c r="Z150" i="2" l="1"/>
  <c r="F829" i="1"/>
  <c r="G829" i="1"/>
  <c r="B830" i="1"/>
  <c r="C830" i="1" s="1"/>
  <c r="H830" i="1" s="1"/>
  <c r="AA150" i="2" l="1"/>
  <c r="G830" i="1"/>
  <c r="F830" i="1"/>
  <c r="B831" i="1"/>
  <c r="C831" i="1" s="1"/>
  <c r="H831" i="1" s="1"/>
  <c r="AB150" i="2" l="1"/>
  <c r="F831" i="1"/>
  <c r="G831" i="1"/>
  <c r="B832" i="1"/>
  <c r="C832" i="1" s="1"/>
  <c r="H832" i="1" s="1"/>
  <c r="AC150" i="2" l="1"/>
  <c r="G832" i="1"/>
  <c r="F832" i="1"/>
  <c r="B833" i="1"/>
  <c r="C833" i="1" s="1"/>
  <c r="H833" i="1" s="1"/>
  <c r="AD150" i="2" l="1"/>
  <c r="G833" i="1"/>
  <c r="F833" i="1"/>
  <c r="B834" i="1"/>
  <c r="C834" i="1" s="1"/>
  <c r="H834" i="1" s="1"/>
  <c r="AE150" i="2" l="1"/>
  <c r="G834" i="1"/>
  <c r="F834" i="1"/>
  <c r="B835" i="1"/>
  <c r="C835" i="1" s="1"/>
  <c r="H835" i="1" s="1"/>
  <c r="AF150" i="2" l="1"/>
  <c r="G835" i="1"/>
  <c r="F835" i="1"/>
  <c r="B836" i="1"/>
  <c r="C836" i="1" s="1"/>
  <c r="H836" i="1" s="1"/>
  <c r="AG150" i="2" l="1"/>
  <c r="G836" i="1"/>
  <c r="F836" i="1"/>
  <c r="B837" i="1"/>
  <c r="C837" i="1" s="1"/>
  <c r="H837" i="1" s="1"/>
  <c r="AH150" i="2" l="1"/>
  <c r="F837" i="1"/>
  <c r="G837" i="1"/>
  <c r="B838" i="1"/>
  <c r="C838" i="1" s="1"/>
  <c r="H838" i="1" s="1"/>
  <c r="AI150" i="2" l="1"/>
  <c r="G838" i="1"/>
  <c r="F838" i="1"/>
  <c r="B839" i="1"/>
  <c r="C839" i="1" s="1"/>
  <c r="H839" i="1" s="1"/>
  <c r="AP150" i="2" l="1"/>
  <c r="AL150" i="2"/>
  <c r="E155" i="2"/>
  <c r="G839" i="1"/>
  <c r="F839" i="1"/>
  <c r="B840" i="1"/>
  <c r="C840" i="1" s="1"/>
  <c r="H840" i="1" s="1"/>
  <c r="F155" i="2" l="1"/>
  <c r="F840" i="1"/>
  <c r="G840" i="1"/>
  <c r="B841" i="1"/>
  <c r="C841" i="1" s="1"/>
  <c r="H841" i="1" s="1"/>
  <c r="G155" i="2" l="1"/>
  <c r="G841" i="1"/>
  <c r="F841" i="1"/>
  <c r="B842" i="1"/>
  <c r="C842" i="1" s="1"/>
  <c r="H842" i="1" s="1"/>
  <c r="H155" i="2" l="1"/>
  <c r="G842" i="1"/>
  <c r="F842" i="1"/>
  <c r="B843" i="1"/>
  <c r="C843" i="1" s="1"/>
  <c r="H843" i="1" s="1"/>
  <c r="I155" i="2" s="1"/>
  <c r="F843" i="1" l="1"/>
  <c r="G843" i="1"/>
  <c r="B844" i="1"/>
  <c r="C844" i="1" s="1"/>
  <c r="H844" i="1" s="1"/>
  <c r="J155" i="2" l="1"/>
  <c r="G844" i="1"/>
  <c r="F844" i="1"/>
  <c r="B845" i="1"/>
  <c r="C845" i="1" s="1"/>
  <c r="H845" i="1" s="1"/>
  <c r="K155" i="2" l="1"/>
  <c r="G845" i="1"/>
  <c r="F845" i="1"/>
  <c r="B846" i="1"/>
  <c r="C846" i="1" s="1"/>
  <c r="H846" i="1" s="1"/>
  <c r="L155" i="2" l="1"/>
  <c r="G846" i="1"/>
  <c r="F846" i="1"/>
  <c r="B847" i="1"/>
  <c r="C847" i="1" s="1"/>
  <c r="H847" i="1" s="1"/>
  <c r="M155" i="2" l="1"/>
  <c r="F847" i="1"/>
  <c r="G847" i="1"/>
  <c r="B848" i="1"/>
  <c r="C848" i="1" s="1"/>
  <c r="H848" i="1" s="1"/>
  <c r="N155" i="2" l="1"/>
  <c r="G848" i="1"/>
  <c r="F848" i="1"/>
  <c r="B849" i="1"/>
  <c r="C849" i="1" s="1"/>
  <c r="H849" i="1" s="1"/>
  <c r="O155" i="2" l="1"/>
  <c r="G849" i="1"/>
  <c r="F849" i="1"/>
  <c r="B850" i="1"/>
  <c r="C850" i="1" s="1"/>
  <c r="H850" i="1" s="1"/>
  <c r="P155" i="2" l="1"/>
  <c r="G850" i="1"/>
  <c r="F850" i="1"/>
  <c r="B851" i="1"/>
  <c r="C851" i="1" s="1"/>
  <c r="H851" i="1" s="1"/>
  <c r="Q155" i="2" l="1"/>
  <c r="F851" i="1"/>
  <c r="G851" i="1"/>
  <c r="B852" i="1"/>
  <c r="C852" i="1" s="1"/>
  <c r="H852" i="1" s="1"/>
  <c r="R155" i="2" l="1"/>
  <c r="G852" i="1"/>
  <c r="F852" i="1"/>
  <c r="B853" i="1"/>
  <c r="C853" i="1" s="1"/>
  <c r="H853" i="1" s="1"/>
  <c r="S155" i="2" l="1"/>
  <c r="G853" i="1"/>
  <c r="F853" i="1"/>
  <c r="B854" i="1"/>
  <c r="C854" i="1" s="1"/>
  <c r="H854" i="1" s="1"/>
  <c r="T155" i="2" l="1"/>
  <c r="F854" i="1"/>
  <c r="G854" i="1"/>
  <c r="B855" i="1"/>
  <c r="C855" i="1" s="1"/>
  <c r="H855" i="1" s="1"/>
  <c r="U155" i="2" l="1"/>
  <c r="F855" i="1"/>
  <c r="G855" i="1"/>
  <c r="B856" i="1"/>
  <c r="C856" i="1" s="1"/>
  <c r="H856" i="1" s="1"/>
  <c r="V155" i="2" l="1"/>
  <c r="G856" i="1"/>
  <c r="F856" i="1"/>
  <c r="B857" i="1"/>
  <c r="C857" i="1" s="1"/>
  <c r="H857" i="1" s="1"/>
  <c r="W155" i="2" l="1"/>
  <c r="G857" i="1"/>
  <c r="F857" i="1"/>
  <c r="B858" i="1"/>
  <c r="C858" i="1" s="1"/>
  <c r="H858" i="1" s="1"/>
  <c r="X155" i="2" l="1"/>
  <c r="G858" i="1"/>
  <c r="F858" i="1"/>
  <c r="B859" i="1"/>
  <c r="C859" i="1" s="1"/>
  <c r="H859" i="1" s="1"/>
  <c r="Y155" i="2" l="1"/>
  <c r="F859" i="1"/>
  <c r="G859" i="1"/>
  <c r="B860" i="1"/>
  <c r="C860" i="1" s="1"/>
  <c r="H860" i="1" s="1"/>
  <c r="Z155" i="2" l="1"/>
  <c r="G860" i="1"/>
  <c r="F860" i="1"/>
  <c r="B861" i="1"/>
  <c r="C861" i="1" s="1"/>
  <c r="H861" i="1" s="1"/>
  <c r="AA155" i="2" l="1"/>
  <c r="G861" i="1"/>
  <c r="F861" i="1"/>
  <c r="B862" i="1"/>
  <c r="C862" i="1" s="1"/>
  <c r="H862" i="1" s="1"/>
  <c r="AB155" i="2" l="1"/>
  <c r="G862" i="1"/>
  <c r="F862" i="1"/>
  <c r="B863" i="1"/>
  <c r="C863" i="1" s="1"/>
  <c r="H863" i="1" s="1"/>
  <c r="AC155" i="2" l="1"/>
  <c r="F863" i="1"/>
  <c r="G863" i="1"/>
  <c r="B864" i="1"/>
  <c r="C864" i="1" s="1"/>
  <c r="H864" i="1" s="1"/>
  <c r="AD155" i="2" l="1"/>
  <c r="F864" i="1"/>
  <c r="G864" i="1"/>
  <c r="B865" i="1"/>
  <c r="C865" i="1" s="1"/>
  <c r="H865" i="1" s="1"/>
  <c r="AE155" i="2" l="1"/>
  <c r="G865" i="1"/>
  <c r="F865" i="1"/>
  <c r="B866" i="1"/>
  <c r="C866" i="1" s="1"/>
  <c r="H866" i="1" s="1"/>
  <c r="AF155" i="2" l="1"/>
  <c r="G866" i="1"/>
  <c r="F866" i="1"/>
  <c r="B867" i="1"/>
  <c r="C867" i="1" s="1"/>
  <c r="H867" i="1" s="1"/>
  <c r="AG155" i="2" l="1"/>
  <c r="F867" i="1"/>
  <c r="G867" i="1"/>
  <c r="B868" i="1"/>
  <c r="C868" i="1" s="1"/>
  <c r="H868" i="1" s="1"/>
  <c r="AH155" i="2" l="1"/>
  <c r="F868" i="1"/>
  <c r="G868" i="1"/>
  <c r="B869" i="1"/>
  <c r="C869" i="1" s="1"/>
  <c r="H869" i="1" s="1"/>
  <c r="AI155" i="2" l="1"/>
  <c r="G869" i="1"/>
  <c r="F869" i="1"/>
  <c r="B870" i="1"/>
  <c r="C870" i="1" s="1"/>
  <c r="H870" i="1" s="1"/>
  <c r="AP155" i="2" l="1"/>
  <c r="AL155" i="2"/>
  <c r="E160" i="2"/>
  <c r="G870" i="1"/>
  <c r="F870" i="1"/>
  <c r="B871" i="1"/>
  <c r="C871" i="1" s="1"/>
  <c r="H871" i="1" s="1"/>
  <c r="F160" i="2" l="1"/>
  <c r="F871" i="1"/>
  <c r="G871" i="1"/>
  <c r="B872" i="1"/>
  <c r="C872" i="1" s="1"/>
  <c r="H872" i="1" s="1"/>
  <c r="G160" i="2" l="1"/>
  <c r="G872" i="1"/>
  <c r="F872" i="1"/>
  <c r="B873" i="1"/>
  <c r="C873" i="1" s="1"/>
  <c r="H873" i="1" s="1"/>
  <c r="H160" i="2" l="1"/>
  <c r="F873" i="1"/>
  <c r="G873" i="1"/>
  <c r="B874" i="1"/>
  <c r="C874" i="1" s="1"/>
  <c r="H874" i="1" s="1"/>
  <c r="I160" i="2" l="1"/>
  <c r="G874" i="1"/>
  <c r="F874" i="1"/>
  <c r="B875" i="1"/>
  <c r="C875" i="1" s="1"/>
  <c r="H875" i="1" s="1"/>
  <c r="J160" i="2" l="1"/>
  <c r="G875" i="1"/>
  <c r="F875" i="1"/>
  <c r="B876" i="1"/>
  <c r="C876" i="1" s="1"/>
  <c r="H876" i="1" s="1"/>
  <c r="K160" i="2" l="1"/>
  <c r="F876" i="1"/>
  <c r="G876" i="1"/>
  <c r="B877" i="1"/>
  <c r="C877" i="1" s="1"/>
  <c r="H877" i="1" s="1"/>
  <c r="L160" i="2" l="1"/>
  <c r="G877" i="1"/>
  <c r="F877" i="1"/>
  <c r="B878" i="1"/>
  <c r="C878" i="1" s="1"/>
  <c r="H878" i="1" s="1"/>
  <c r="M160" i="2" s="1"/>
  <c r="G878" i="1" l="1"/>
  <c r="F878" i="1"/>
  <c r="B879" i="1"/>
  <c r="C879" i="1" s="1"/>
  <c r="H879" i="1" s="1"/>
  <c r="N160" i="2" l="1"/>
  <c r="F879" i="1"/>
  <c r="G879" i="1"/>
  <c r="B880" i="1"/>
  <c r="C880" i="1" s="1"/>
  <c r="H880" i="1" s="1"/>
  <c r="O160" i="2" l="1"/>
  <c r="F880" i="1"/>
  <c r="G880" i="1"/>
  <c r="B881" i="1"/>
  <c r="C881" i="1" s="1"/>
  <c r="H881" i="1" s="1"/>
  <c r="P160" i="2" l="1"/>
  <c r="G881" i="1"/>
  <c r="F881" i="1"/>
  <c r="B882" i="1"/>
  <c r="C882" i="1" s="1"/>
  <c r="H882" i="1" s="1"/>
  <c r="Q160" i="2" l="1"/>
  <c r="F882" i="1"/>
  <c r="G882" i="1"/>
  <c r="B883" i="1"/>
  <c r="C883" i="1" s="1"/>
  <c r="H883" i="1" s="1"/>
  <c r="R160" i="2" l="1"/>
  <c r="F883" i="1"/>
  <c r="G883" i="1"/>
  <c r="B884" i="1"/>
  <c r="C884" i="1" s="1"/>
  <c r="H884" i="1" s="1"/>
  <c r="S160" i="2" l="1"/>
  <c r="G884" i="1"/>
  <c r="F884" i="1"/>
  <c r="B885" i="1"/>
  <c r="C885" i="1" s="1"/>
  <c r="H885" i="1" s="1"/>
  <c r="T160" i="2" l="1"/>
  <c r="G885" i="1"/>
  <c r="F885" i="1"/>
  <c r="B886" i="1"/>
  <c r="C886" i="1" s="1"/>
  <c r="H886" i="1" s="1"/>
  <c r="U160" i="2" l="1"/>
  <c r="F886" i="1"/>
  <c r="G886" i="1"/>
  <c r="B887" i="1"/>
  <c r="C887" i="1" s="1"/>
  <c r="H887" i="1" s="1"/>
  <c r="V160" i="2" l="1"/>
  <c r="F887" i="1"/>
  <c r="G887" i="1"/>
  <c r="B888" i="1"/>
  <c r="C888" i="1" s="1"/>
  <c r="H888" i="1" s="1"/>
  <c r="W160" i="2" l="1"/>
  <c r="G888" i="1"/>
  <c r="F888" i="1"/>
  <c r="B889" i="1"/>
  <c r="C889" i="1" s="1"/>
  <c r="H889" i="1" s="1"/>
  <c r="X160" i="2" l="1"/>
  <c r="F889" i="1"/>
  <c r="G889" i="1"/>
  <c r="B890" i="1"/>
  <c r="C890" i="1" s="1"/>
  <c r="H890" i="1" s="1"/>
  <c r="Y160" i="2" l="1"/>
  <c r="F890" i="1"/>
  <c r="G890" i="1"/>
  <c r="B891" i="1"/>
  <c r="C891" i="1" s="1"/>
  <c r="H891" i="1" s="1"/>
  <c r="Z160" i="2" l="1"/>
  <c r="G891" i="1"/>
  <c r="F891" i="1"/>
  <c r="B892" i="1"/>
  <c r="C892" i="1" s="1"/>
  <c r="H892" i="1" s="1"/>
  <c r="AA160" i="2" l="1"/>
  <c r="G892" i="1"/>
  <c r="F892" i="1"/>
  <c r="B893" i="1"/>
  <c r="C893" i="1" s="1"/>
  <c r="H893" i="1" s="1"/>
  <c r="AB160" i="2" l="1"/>
  <c r="G893" i="1"/>
  <c r="F893" i="1"/>
  <c r="B894" i="1"/>
  <c r="C894" i="1" s="1"/>
  <c r="H894" i="1" s="1"/>
  <c r="AC160" i="2" l="1"/>
  <c r="G894" i="1"/>
  <c r="F894" i="1"/>
  <c r="B895" i="1"/>
  <c r="C895" i="1" s="1"/>
  <c r="H895" i="1" s="1"/>
  <c r="AD160" i="2" l="1"/>
  <c r="F895" i="1"/>
  <c r="G895" i="1"/>
  <c r="B896" i="1"/>
  <c r="C896" i="1" s="1"/>
  <c r="H896" i="1" s="1"/>
  <c r="AE160" i="2" l="1"/>
  <c r="G896" i="1"/>
  <c r="F896" i="1"/>
  <c r="B897" i="1"/>
  <c r="C897" i="1" s="1"/>
  <c r="H897" i="1" s="1"/>
  <c r="AG160" i="2" s="1"/>
  <c r="AF160" i="2" l="1"/>
  <c r="F897" i="1"/>
  <c r="G897" i="1"/>
  <c r="B898" i="1"/>
  <c r="C898" i="1" s="1"/>
  <c r="H898" i="1" s="1"/>
  <c r="G898" i="1" l="1"/>
  <c r="F898" i="1"/>
  <c r="B899" i="1"/>
  <c r="C899" i="1" s="1"/>
  <c r="H899" i="1" s="1"/>
  <c r="G899" i="1" l="1"/>
  <c r="F899" i="1"/>
  <c r="B900" i="1"/>
  <c r="C900" i="1" l="1"/>
  <c r="H900" i="1" s="1"/>
  <c r="E165" i="2"/>
  <c r="G900" i="1"/>
  <c r="F900" i="1"/>
  <c r="B901" i="1"/>
  <c r="C901" i="1" s="1"/>
  <c r="H901" i="1" s="1"/>
  <c r="F165" i="2" l="1"/>
  <c r="G901" i="1"/>
  <c r="F901" i="1"/>
  <c r="B902" i="1"/>
  <c r="C902" i="1" s="1"/>
  <c r="H902" i="1" s="1"/>
  <c r="G165" i="2" s="1"/>
  <c r="G902" i="1" l="1"/>
  <c r="F902" i="1"/>
  <c r="B903" i="1"/>
  <c r="C903" i="1" s="1"/>
  <c r="H903" i="1" s="1"/>
  <c r="H165" i="2" s="1"/>
  <c r="G903" i="1" l="1"/>
  <c r="F903" i="1"/>
  <c r="B904" i="1"/>
  <c r="C904" i="1" s="1"/>
  <c r="H904" i="1" s="1"/>
  <c r="I165" i="2" l="1"/>
  <c r="F904" i="1"/>
  <c r="G904" i="1"/>
  <c r="B905" i="1"/>
  <c r="C905" i="1" s="1"/>
  <c r="H905" i="1" s="1"/>
  <c r="J165" i="2" s="1"/>
  <c r="F905" i="1" l="1"/>
  <c r="G905" i="1"/>
  <c r="B906" i="1"/>
  <c r="C906" i="1" s="1"/>
  <c r="H906" i="1" s="1"/>
  <c r="K165" i="2" l="1"/>
  <c r="F906" i="1"/>
  <c r="G906" i="1"/>
  <c r="B907" i="1"/>
  <c r="C907" i="1" s="1"/>
  <c r="H907" i="1" s="1"/>
  <c r="L165" i="2" l="1"/>
  <c r="F907" i="1"/>
  <c r="G907" i="1"/>
  <c r="B908" i="1"/>
  <c r="C908" i="1" s="1"/>
  <c r="H908" i="1" s="1"/>
  <c r="M165" i="2" l="1"/>
  <c r="G908" i="1"/>
  <c r="F908" i="1"/>
  <c r="B909" i="1"/>
  <c r="C909" i="1" s="1"/>
  <c r="H909" i="1" s="1"/>
  <c r="N165" i="2" l="1"/>
  <c r="G909" i="1"/>
  <c r="F909" i="1"/>
  <c r="B910" i="1"/>
  <c r="C910" i="1" s="1"/>
  <c r="H910" i="1" s="1"/>
  <c r="O165" i="2" l="1"/>
  <c r="G910" i="1"/>
  <c r="F910" i="1"/>
  <c r="B911" i="1"/>
  <c r="C911" i="1" s="1"/>
  <c r="H911" i="1" s="1"/>
  <c r="P165" i="2" l="1"/>
  <c r="G911" i="1"/>
  <c r="F911" i="1"/>
  <c r="B912" i="1"/>
  <c r="C912" i="1" s="1"/>
  <c r="H912" i="1" s="1"/>
  <c r="Q165" i="2" l="1"/>
  <c r="G912" i="1"/>
  <c r="F912" i="1"/>
  <c r="B913" i="1"/>
  <c r="C913" i="1" s="1"/>
  <c r="H913" i="1" s="1"/>
  <c r="R165" i="2" l="1"/>
  <c r="G913" i="1"/>
  <c r="F913" i="1"/>
  <c r="B914" i="1"/>
  <c r="C914" i="1" s="1"/>
  <c r="H914" i="1" s="1"/>
  <c r="S165" i="2" l="1"/>
  <c r="F914" i="1"/>
  <c r="G914" i="1"/>
  <c r="B915" i="1"/>
  <c r="C915" i="1" s="1"/>
  <c r="H915" i="1" s="1"/>
  <c r="T165" i="2" l="1"/>
  <c r="G915" i="1"/>
  <c r="F915" i="1"/>
  <c r="B916" i="1"/>
  <c r="C916" i="1" s="1"/>
  <c r="H916" i="1" s="1"/>
  <c r="U165" i="2" l="1"/>
  <c r="F916" i="1"/>
  <c r="G916" i="1"/>
  <c r="B917" i="1"/>
  <c r="C917" i="1" s="1"/>
  <c r="H917" i="1" s="1"/>
  <c r="V165" i="2" l="1"/>
  <c r="G917" i="1"/>
  <c r="F917" i="1"/>
  <c r="B918" i="1"/>
  <c r="C918" i="1" s="1"/>
  <c r="H918" i="1" s="1"/>
  <c r="W165" i="2" l="1"/>
  <c r="G918" i="1"/>
  <c r="F918" i="1"/>
  <c r="B919" i="1"/>
  <c r="C919" i="1" s="1"/>
  <c r="H919" i="1" s="1"/>
  <c r="X165" i="2" l="1"/>
  <c r="F919" i="1"/>
  <c r="G919" i="1"/>
  <c r="B920" i="1"/>
  <c r="C920" i="1" s="1"/>
  <c r="H920" i="1" s="1"/>
  <c r="Y165" i="2" l="1"/>
  <c r="F920" i="1"/>
  <c r="G920" i="1"/>
  <c r="B921" i="1"/>
  <c r="C921" i="1" s="1"/>
  <c r="H921" i="1" s="1"/>
  <c r="Z165" i="2" l="1"/>
  <c r="F921" i="1"/>
  <c r="G921" i="1"/>
  <c r="B922" i="1"/>
  <c r="C922" i="1" s="1"/>
  <c r="H922" i="1" s="1"/>
  <c r="AA165" i="2" l="1"/>
  <c r="G922" i="1"/>
  <c r="F922" i="1"/>
  <c r="B923" i="1"/>
  <c r="C923" i="1" s="1"/>
  <c r="H923" i="1" s="1"/>
  <c r="AB165" i="2" l="1"/>
  <c r="F923" i="1"/>
  <c r="G923" i="1"/>
  <c r="B924" i="1"/>
  <c r="C924" i="1" s="1"/>
  <c r="H924" i="1" s="1"/>
  <c r="AC165" i="2" s="1"/>
  <c r="F924" i="1" l="1"/>
  <c r="G924" i="1"/>
  <c r="B925" i="1"/>
  <c r="C925" i="1" s="1"/>
  <c r="H925" i="1" s="1"/>
  <c r="AD165" i="2" l="1"/>
  <c r="G925" i="1"/>
  <c r="F925" i="1"/>
  <c r="B926" i="1"/>
  <c r="C926" i="1" s="1"/>
  <c r="H926" i="1" s="1"/>
  <c r="AE165" i="2" l="1"/>
  <c r="G926" i="1"/>
  <c r="F926" i="1"/>
  <c r="B927" i="1"/>
  <c r="C927" i="1" s="1"/>
  <c r="H927" i="1" s="1"/>
  <c r="AF165" i="2" s="1"/>
  <c r="F927" i="1" l="1"/>
  <c r="G927" i="1"/>
  <c r="B928" i="1"/>
  <c r="C928" i="1" s="1"/>
  <c r="H928" i="1" s="1"/>
  <c r="AG165" i="2" l="1"/>
  <c r="F928" i="1"/>
  <c r="G928" i="1"/>
  <c r="B929" i="1"/>
  <c r="C929" i="1" s="1"/>
  <c r="H929" i="1" s="1"/>
  <c r="AH165" i="2" s="1"/>
  <c r="G929" i="1" l="1"/>
  <c r="F929" i="1"/>
  <c r="B930" i="1"/>
  <c r="C930" i="1" s="1"/>
  <c r="H930" i="1" s="1"/>
  <c r="AI165" i="2" l="1"/>
  <c r="G930" i="1"/>
  <c r="F930" i="1"/>
  <c r="B931" i="1"/>
  <c r="C931" i="1" s="1"/>
  <c r="H931" i="1" s="1"/>
  <c r="AP165" i="2" l="1"/>
  <c r="AL165" i="2"/>
  <c r="E170" i="2"/>
  <c r="F170" i="2"/>
  <c r="F931" i="1"/>
  <c r="G931" i="1"/>
  <c r="B932" i="1"/>
  <c r="C932" i="1" s="1"/>
  <c r="H932" i="1" s="1"/>
  <c r="G932" i="1" l="1"/>
  <c r="F932" i="1"/>
  <c r="B933" i="1"/>
  <c r="C933" i="1" s="1"/>
  <c r="H933" i="1" s="1"/>
  <c r="G170" i="2" l="1"/>
  <c r="G933" i="1"/>
  <c r="F933" i="1"/>
  <c r="B934" i="1"/>
  <c r="C934" i="1" s="1"/>
  <c r="H934" i="1" s="1"/>
  <c r="H170" i="2" l="1"/>
  <c r="F934" i="1"/>
  <c r="G934" i="1"/>
  <c r="B935" i="1"/>
  <c r="C935" i="1" s="1"/>
  <c r="H935" i="1" s="1"/>
  <c r="I170" i="2" l="1"/>
  <c r="F935" i="1"/>
  <c r="G935" i="1"/>
  <c r="B936" i="1"/>
  <c r="C936" i="1" s="1"/>
  <c r="H936" i="1" s="1"/>
  <c r="J170" i="2" l="1"/>
  <c r="F936" i="1"/>
  <c r="G936" i="1"/>
  <c r="B937" i="1"/>
  <c r="C937" i="1" s="1"/>
  <c r="H937" i="1" s="1"/>
  <c r="K170" i="2" l="1"/>
  <c r="G937" i="1"/>
  <c r="F937" i="1"/>
  <c r="B938" i="1"/>
  <c r="C938" i="1" s="1"/>
  <c r="H938" i="1" s="1"/>
  <c r="L170" i="2" l="1"/>
  <c r="G938" i="1"/>
  <c r="F938" i="1"/>
  <c r="B939" i="1"/>
  <c r="C939" i="1" s="1"/>
  <c r="H939" i="1" s="1"/>
  <c r="M170" i="2" l="1"/>
  <c r="F939" i="1"/>
  <c r="G939" i="1"/>
  <c r="B940" i="1"/>
  <c r="C940" i="1" s="1"/>
  <c r="H940" i="1" s="1"/>
  <c r="N170" i="2" l="1"/>
  <c r="G940" i="1"/>
  <c r="F940" i="1"/>
  <c r="B941" i="1"/>
  <c r="C941" i="1" s="1"/>
  <c r="H941" i="1" s="1"/>
  <c r="O170" i="2" l="1"/>
  <c r="F941" i="1"/>
  <c r="G941" i="1"/>
  <c r="B942" i="1"/>
  <c r="C942" i="1" s="1"/>
  <c r="H942" i="1" s="1"/>
  <c r="P170" i="2" l="1"/>
  <c r="G942" i="1"/>
  <c r="F942" i="1"/>
  <c r="B943" i="1"/>
  <c r="C943" i="1" s="1"/>
  <c r="H943" i="1" s="1"/>
  <c r="Q170" i="2" l="1"/>
  <c r="F943" i="1"/>
  <c r="G943" i="1"/>
  <c r="B944" i="1"/>
  <c r="C944" i="1" s="1"/>
  <c r="H944" i="1" s="1"/>
  <c r="R170" i="2" l="1"/>
  <c r="G944" i="1"/>
  <c r="F944" i="1"/>
  <c r="B945" i="1"/>
  <c r="C945" i="1" s="1"/>
  <c r="H945" i="1" s="1"/>
  <c r="S170" i="2" l="1"/>
  <c r="G945" i="1"/>
  <c r="F945" i="1"/>
  <c r="B946" i="1"/>
  <c r="C946" i="1" s="1"/>
  <c r="H946" i="1" s="1"/>
  <c r="T170" i="2" l="1"/>
  <c r="G946" i="1"/>
  <c r="F946" i="1"/>
  <c r="B947" i="1"/>
  <c r="C947" i="1" s="1"/>
  <c r="H947" i="1" s="1"/>
  <c r="U170" i="2" l="1"/>
  <c r="G947" i="1"/>
  <c r="F947" i="1"/>
  <c r="B948" i="1"/>
  <c r="C948" i="1" s="1"/>
  <c r="H948" i="1" s="1"/>
  <c r="V170" i="2" l="1"/>
  <c r="G948" i="1"/>
  <c r="F948" i="1"/>
  <c r="B949" i="1"/>
  <c r="C949" i="1" s="1"/>
  <c r="H949" i="1" s="1"/>
  <c r="W170" i="2" l="1"/>
  <c r="G949" i="1"/>
  <c r="F949" i="1"/>
  <c r="B950" i="1"/>
  <c r="C950" i="1" s="1"/>
  <c r="H950" i="1" s="1"/>
  <c r="X170" i="2" l="1"/>
  <c r="G950" i="1"/>
  <c r="F950" i="1"/>
  <c r="B951" i="1"/>
  <c r="C951" i="1" s="1"/>
  <c r="H951" i="1" s="1"/>
  <c r="Y170" i="2" l="1"/>
  <c r="F951" i="1"/>
  <c r="G951" i="1"/>
  <c r="B952" i="1"/>
  <c r="C952" i="1" s="1"/>
  <c r="H952" i="1" s="1"/>
  <c r="Z170" i="2" l="1"/>
  <c r="F952" i="1"/>
  <c r="G952" i="1"/>
  <c r="B953" i="1"/>
  <c r="C953" i="1" s="1"/>
  <c r="H953" i="1" s="1"/>
  <c r="AA170" i="2" l="1"/>
  <c r="G953" i="1"/>
  <c r="F953" i="1"/>
  <c r="B954" i="1"/>
  <c r="C954" i="1" s="1"/>
  <c r="H954" i="1" s="1"/>
  <c r="AB170" i="2" l="1"/>
  <c r="F954" i="1"/>
  <c r="G954" i="1"/>
  <c r="B955" i="1"/>
  <c r="C955" i="1" s="1"/>
  <c r="H955" i="1" s="1"/>
  <c r="AC170" i="2" l="1"/>
  <c r="F955" i="1"/>
  <c r="G955" i="1"/>
  <c r="B956" i="1"/>
  <c r="C956" i="1" s="1"/>
  <c r="H956" i="1" s="1"/>
  <c r="AD170" i="2" l="1"/>
  <c r="G956" i="1"/>
  <c r="F956" i="1"/>
  <c r="B957" i="1"/>
  <c r="C957" i="1" s="1"/>
  <c r="H957" i="1" s="1"/>
  <c r="AE170" i="2" l="1"/>
  <c r="G957" i="1"/>
  <c r="F957" i="1"/>
  <c r="B958" i="1"/>
  <c r="C958" i="1" s="1"/>
  <c r="H958" i="1" s="1"/>
  <c r="AF170" i="2" l="1"/>
  <c r="AG170" i="2"/>
  <c r="G958" i="1"/>
  <c r="F958" i="1"/>
  <c r="B959" i="1"/>
  <c r="C959" i="1" s="1"/>
  <c r="H959" i="1" s="1"/>
  <c r="AH170" i="2" l="1"/>
  <c r="G959" i="1"/>
  <c r="F959" i="1"/>
  <c r="B960" i="1"/>
  <c r="C960" i="1" s="1"/>
  <c r="H960" i="1" s="1"/>
  <c r="F960" i="1" l="1"/>
  <c r="G960" i="1"/>
  <c r="B961" i="1"/>
  <c r="C961" i="1" s="1"/>
  <c r="H961" i="1" s="1"/>
  <c r="E175" i="2" s="1"/>
  <c r="F961" i="1" l="1"/>
  <c r="G961" i="1"/>
  <c r="B962" i="1"/>
  <c r="C962" i="1" s="1"/>
  <c r="H962" i="1" s="1"/>
  <c r="F175" i="2" l="1"/>
  <c r="G962" i="1"/>
  <c r="F962" i="1"/>
  <c r="B963" i="1"/>
  <c r="C963" i="1" s="1"/>
  <c r="H963" i="1" s="1"/>
  <c r="G175" i="2" l="1"/>
  <c r="G963" i="1"/>
  <c r="F963" i="1"/>
  <c r="B964" i="1"/>
  <c r="C964" i="1" s="1"/>
  <c r="H964" i="1" s="1"/>
  <c r="H175" i="2" l="1"/>
  <c r="G964" i="1"/>
  <c r="F964" i="1"/>
  <c r="B965" i="1"/>
  <c r="C965" i="1" s="1"/>
  <c r="H965" i="1" s="1"/>
  <c r="I175" i="2" s="1"/>
  <c r="G965" i="1" l="1"/>
  <c r="F965" i="1"/>
  <c r="B966" i="1"/>
  <c r="C966" i="1" s="1"/>
  <c r="H966" i="1" s="1"/>
  <c r="J175" i="2" l="1"/>
  <c r="F966" i="1"/>
  <c r="G966" i="1"/>
  <c r="B967" i="1"/>
  <c r="C967" i="1" s="1"/>
  <c r="H967" i="1" s="1"/>
  <c r="K175" i="2" l="1"/>
  <c r="G967" i="1"/>
  <c r="F967" i="1"/>
  <c r="B968" i="1"/>
  <c r="C968" i="1" s="1"/>
  <c r="H968" i="1" s="1"/>
  <c r="L175" i="2" s="1"/>
  <c r="G968" i="1" l="1"/>
  <c r="F968" i="1"/>
  <c r="B969" i="1"/>
  <c r="C969" i="1" s="1"/>
  <c r="H969" i="1" s="1"/>
  <c r="M175" i="2" l="1"/>
  <c r="F969" i="1"/>
  <c r="G969" i="1"/>
  <c r="B970" i="1"/>
  <c r="C970" i="1" s="1"/>
  <c r="H970" i="1" s="1"/>
  <c r="N175" i="2" l="1"/>
  <c r="G970" i="1"/>
  <c r="F970" i="1"/>
  <c r="B971" i="1"/>
  <c r="C971" i="1" s="1"/>
  <c r="H971" i="1" s="1"/>
  <c r="O175" i="2" l="1"/>
  <c r="F971" i="1"/>
  <c r="G971" i="1"/>
  <c r="B972" i="1"/>
  <c r="C972" i="1" s="1"/>
  <c r="H972" i="1" s="1"/>
  <c r="P175" i="2" s="1"/>
  <c r="F972" i="1" l="1"/>
  <c r="G972" i="1"/>
  <c r="B973" i="1"/>
  <c r="C973" i="1" s="1"/>
  <c r="H973" i="1" s="1"/>
  <c r="Q175" i="2" l="1"/>
  <c r="G973" i="1"/>
  <c r="F973" i="1"/>
  <c r="B974" i="1"/>
  <c r="C974" i="1" s="1"/>
  <c r="H974" i="1" s="1"/>
  <c r="R175" i="2" s="1"/>
  <c r="F974" i="1" l="1"/>
  <c r="G974" i="1"/>
  <c r="B975" i="1"/>
  <c r="C975" i="1" s="1"/>
  <c r="H975" i="1" s="1"/>
  <c r="S175" i="2" l="1"/>
  <c r="G975" i="1"/>
  <c r="F975" i="1"/>
  <c r="B976" i="1"/>
  <c r="C976" i="1" s="1"/>
  <c r="H976" i="1" s="1"/>
  <c r="T175" i="2" l="1"/>
  <c r="G976" i="1"/>
  <c r="F976" i="1"/>
  <c r="B977" i="1"/>
  <c r="C977" i="1" s="1"/>
  <c r="H977" i="1" s="1"/>
  <c r="U175" i="2" l="1"/>
  <c r="F977" i="1"/>
  <c r="G977" i="1"/>
  <c r="B978" i="1"/>
  <c r="C978" i="1" s="1"/>
  <c r="H978" i="1" s="1"/>
  <c r="V175" i="2" l="1"/>
  <c r="G978" i="1"/>
  <c r="F978" i="1"/>
  <c r="B979" i="1"/>
  <c r="C979" i="1" s="1"/>
  <c r="H979" i="1" s="1"/>
  <c r="W175" i="2" s="1"/>
  <c r="F979" i="1" l="1"/>
  <c r="G979" i="1"/>
  <c r="B980" i="1"/>
  <c r="C980" i="1" s="1"/>
  <c r="H980" i="1" s="1"/>
  <c r="X175" i="2" l="1"/>
  <c r="G980" i="1"/>
  <c r="F980" i="1"/>
  <c r="B981" i="1"/>
  <c r="C981" i="1" s="1"/>
  <c r="H981" i="1" s="1"/>
  <c r="Y175" i="2" s="1"/>
  <c r="G981" i="1" l="1"/>
  <c r="F981" i="1"/>
  <c r="B982" i="1"/>
  <c r="C982" i="1" s="1"/>
  <c r="H982" i="1" s="1"/>
  <c r="Z175" i="2" l="1"/>
  <c r="F982" i="1"/>
  <c r="G982" i="1"/>
  <c r="B983" i="1"/>
  <c r="C983" i="1" s="1"/>
  <c r="H983" i="1" s="1"/>
  <c r="AA175" i="2" s="1"/>
  <c r="F983" i="1" l="1"/>
  <c r="G983" i="1"/>
  <c r="B984" i="1"/>
  <c r="C984" i="1" s="1"/>
  <c r="H984" i="1" s="1"/>
  <c r="AB175" i="2" l="1"/>
  <c r="G984" i="1"/>
  <c r="F984" i="1"/>
  <c r="B985" i="1"/>
  <c r="C985" i="1" s="1"/>
  <c r="H985" i="1" s="1"/>
  <c r="AC175" i="2" l="1"/>
  <c r="F985" i="1"/>
  <c r="G985" i="1"/>
  <c r="B986" i="1"/>
  <c r="C986" i="1" s="1"/>
  <c r="H986" i="1" s="1"/>
  <c r="AD175" i="2" l="1"/>
  <c r="F986" i="1"/>
  <c r="G986" i="1"/>
  <c r="B987" i="1"/>
  <c r="C987" i="1" s="1"/>
  <c r="H987" i="1" s="1"/>
  <c r="AE175" i="2" s="1"/>
  <c r="G987" i="1" l="1"/>
  <c r="F987" i="1"/>
  <c r="B988" i="1"/>
  <c r="C988" i="1" s="1"/>
  <c r="H988" i="1" s="1"/>
  <c r="AF175" i="2" s="1"/>
  <c r="G988" i="1" l="1"/>
  <c r="F988" i="1"/>
  <c r="B989" i="1"/>
  <c r="C989" i="1" s="1"/>
  <c r="H989" i="1" s="1"/>
  <c r="AI175" i="2" s="1"/>
  <c r="AG175" i="2" l="1"/>
  <c r="F989" i="1"/>
  <c r="G989" i="1"/>
  <c r="B990" i="1"/>
  <c r="C990" i="1" s="1"/>
  <c r="H990" i="1" s="1"/>
  <c r="AH175" i="2" s="1"/>
  <c r="AL175" i="2" s="1"/>
  <c r="AP175" i="2" l="1"/>
  <c r="F990" i="1"/>
  <c r="G990" i="1"/>
  <c r="B991" i="1"/>
  <c r="C991" i="1" s="1"/>
  <c r="H991" i="1" s="1"/>
  <c r="E180" i="2" l="1"/>
  <c r="G991" i="1"/>
  <c r="F991" i="1"/>
  <c r="B992" i="1"/>
  <c r="C992" i="1" s="1"/>
  <c r="H992" i="1" s="1"/>
  <c r="F180" i="2" l="1"/>
  <c r="G992" i="1"/>
  <c r="F992" i="1"/>
  <c r="B993" i="1"/>
  <c r="C993" i="1" s="1"/>
  <c r="H993" i="1" s="1"/>
  <c r="G180" i="2" l="1"/>
  <c r="G993" i="1"/>
  <c r="F993" i="1"/>
  <c r="B994" i="1"/>
  <c r="C994" i="1" s="1"/>
  <c r="H994" i="1" s="1"/>
  <c r="H180" i="2" l="1"/>
  <c r="F994" i="1"/>
  <c r="G994" i="1"/>
  <c r="B995" i="1"/>
  <c r="C995" i="1" s="1"/>
  <c r="H995" i="1" s="1"/>
  <c r="I180" i="2" l="1"/>
  <c r="G995" i="1"/>
  <c r="F995" i="1"/>
  <c r="B996" i="1"/>
  <c r="C996" i="1" s="1"/>
  <c r="H996" i="1" s="1"/>
  <c r="J180" i="2" l="1"/>
  <c r="F996" i="1"/>
  <c r="G996" i="1"/>
  <c r="B997" i="1"/>
  <c r="C997" i="1" s="1"/>
  <c r="H997" i="1" s="1"/>
  <c r="K180" i="2" l="1"/>
  <c r="F997" i="1"/>
  <c r="G997" i="1"/>
  <c r="B998" i="1"/>
  <c r="C998" i="1" s="1"/>
  <c r="H998" i="1" s="1"/>
  <c r="L180" i="2" l="1"/>
  <c r="F998" i="1"/>
  <c r="G998" i="1"/>
  <c r="B999" i="1"/>
  <c r="C999" i="1" s="1"/>
  <c r="H999" i="1" s="1"/>
  <c r="M180" i="2" l="1"/>
  <c r="F999" i="1"/>
  <c r="G999" i="1"/>
  <c r="B1000" i="1"/>
  <c r="C1000" i="1" s="1"/>
  <c r="H1000" i="1" s="1"/>
  <c r="N180" i="2" l="1"/>
  <c r="G1000" i="1"/>
  <c r="F1000" i="1"/>
  <c r="B1001" i="1"/>
  <c r="C1001" i="1" s="1"/>
  <c r="H1001" i="1" s="1"/>
  <c r="O180" i="2" l="1"/>
  <c r="G1001" i="1"/>
  <c r="F1001" i="1"/>
  <c r="B1002" i="1"/>
  <c r="C1002" i="1" s="1"/>
  <c r="H1002" i="1" s="1"/>
  <c r="P180" i="2" l="1"/>
  <c r="F1002" i="1"/>
  <c r="G1002" i="1"/>
  <c r="B1003" i="1"/>
  <c r="C1003" i="1" s="1"/>
  <c r="H1003" i="1" s="1"/>
  <c r="Q180" i="2" l="1"/>
  <c r="G1003" i="1"/>
  <c r="F1003" i="1"/>
  <c r="B1004" i="1"/>
  <c r="C1004" i="1" s="1"/>
  <c r="H1004" i="1" s="1"/>
  <c r="R180" i="2" l="1"/>
  <c r="G1004" i="1"/>
  <c r="F1004" i="1"/>
  <c r="B1005" i="1"/>
  <c r="C1005" i="1" s="1"/>
  <c r="H1005" i="1" s="1"/>
  <c r="S180" i="2" l="1"/>
  <c r="G1005" i="1"/>
  <c r="F1005" i="1"/>
  <c r="B1006" i="1"/>
  <c r="C1006" i="1" s="1"/>
  <c r="H1006" i="1" s="1"/>
  <c r="T180" i="2" l="1"/>
  <c r="F1006" i="1"/>
  <c r="G1006" i="1"/>
  <c r="B1007" i="1"/>
  <c r="C1007" i="1" s="1"/>
  <c r="H1007" i="1" s="1"/>
  <c r="U180" i="2" l="1"/>
  <c r="G1007" i="1"/>
  <c r="F1007" i="1"/>
  <c r="B1008" i="1"/>
  <c r="C1008" i="1" s="1"/>
  <c r="H1008" i="1" s="1"/>
  <c r="V180" i="2" l="1"/>
  <c r="G1008" i="1"/>
  <c r="F1008" i="1"/>
  <c r="B1009" i="1"/>
  <c r="C1009" i="1" s="1"/>
  <c r="H1009" i="1" s="1"/>
  <c r="W180" i="2" l="1"/>
  <c r="G1009" i="1"/>
  <c r="F1009" i="1"/>
  <c r="B1010" i="1"/>
  <c r="C1010" i="1" s="1"/>
  <c r="H1010" i="1" s="1"/>
  <c r="X180" i="2" l="1"/>
  <c r="F1010" i="1"/>
  <c r="G1010" i="1"/>
  <c r="B1011" i="1"/>
  <c r="C1011" i="1" s="1"/>
  <c r="H1011" i="1" s="1"/>
  <c r="Y180" i="2" l="1"/>
  <c r="F1011" i="1"/>
  <c r="G1011" i="1"/>
  <c r="B1012" i="1"/>
  <c r="C1012" i="1" s="1"/>
  <c r="H1012" i="1" s="1"/>
  <c r="Z180" i="2" l="1"/>
  <c r="F1012" i="1"/>
  <c r="G1012" i="1"/>
  <c r="B1013" i="1"/>
  <c r="C1013" i="1" s="1"/>
  <c r="H1013" i="1" s="1"/>
  <c r="AA180" i="2" l="1"/>
  <c r="G1013" i="1"/>
  <c r="F1013" i="1"/>
  <c r="B1014" i="1"/>
  <c r="C1014" i="1" s="1"/>
  <c r="H1014" i="1" s="1"/>
  <c r="AB180" i="2" l="1"/>
  <c r="G1014" i="1"/>
  <c r="F1014" i="1"/>
  <c r="B1015" i="1"/>
  <c r="C1015" i="1" s="1"/>
  <c r="H1015" i="1" s="1"/>
  <c r="AC180" i="2" l="1"/>
  <c r="G1015" i="1"/>
  <c r="F1015" i="1"/>
  <c r="B1016" i="1"/>
  <c r="C1016" i="1" s="1"/>
  <c r="H1016" i="1" s="1"/>
  <c r="AD180" i="2" l="1"/>
  <c r="F1016" i="1"/>
  <c r="G1016" i="1"/>
  <c r="B1017" i="1"/>
  <c r="C1017" i="1" s="1"/>
  <c r="H1017" i="1" s="1"/>
  <c r="AE180" i="2" l="1"/>
  <c r="G1017" i="1"/>
  <c r="F1017" i="1"/>
  <c r="B1018" i="1"/>
  <c r="C1018" i="1" s="1"/>
  <c r="H1018" i="1" s="1"/>
  <c r="AF180" i="2" l="1"/>
  <c r="G1018" i="1"/>
  <c r="F1018" i="1"/>
  <c r="B1019" i="1"/>
  <c r="C1019" i="1" s="1"/>
  <c r="H1019" i="1" s="1"/>
  <c r="AG180" i="2" l="1"/>
  <c r="G1019" i="1"/>
  <c r="F1019" i="1"/>
  <c r="B1020" i="1"/>
  <c r="C1020" i="1" s="1"/>
  <c r="H1020" i="1" s="1"/>
  <c r="AH180" i="2" l="1"/>
  <c r="F1020" i="1"/>
  <c r="G1020" i="1"/>
  <c r="B1021" i="1"/>
  <c r="C1021" i="1" s="1"/>
  <c r="H1021" i="1" s="1"/>
  <c r="F1021" i="1" l="1"/>
  <c r="G1021" i="1"/>
  <c r="B1022" i="1"/>
  <c r="C1022" i="1" s="1"/>
  <c r="H1022" i="1" s="1"/>
  <c r="E185" i="2" s="1"/>
  <c r="G1022" i="1" l="1"/>
  <c r="F1022" i="1"/>
  <c r="B1023" i="1"/>
  <c r="C1023" i="1" s="1"/>
  <c r="H1023" i="1" s="1"/>
  <c r="F185" i="2" l="1"/>
  <c r="F1023" i="1"/>
  <c r="G1023" i="1"/>
  <c r="B1024" i="1"/>
  <c r="C1024" i="1" s="1"/>
  <c r="H1024" i="1" s="1"/>
  <c r="G185" i="2" l="1"/>
  <c r="F1024" i="1"/>
  <c r="G1024" i="1"/>
  <c r="B1025" i="1"/>
  <c r="C1025" i="1" s="1"/>
  <c r="H1025" i="1" s="1"/>
  <c r="H185" i="2" s="1"/>
  <c r="G1025" i="1" l="1"/>
  <c r="F1025" i="1"/>
  <c r="B1026" i="1"/>
  <c r="C1026" i="1" s="1"/>
  <c r="H1026" i="1" s="1"/>
  <c r="I185" i="2" l="1"/>
  <c r="G1026" i="1"/>
  <c r="F1026" i="1"/>
  <c r="B1027" i="1"/>
  <c r="C1027" i="1" s="1"/>
  <c r="H1027" i="1" s="1"/>
  <c r="J185" i="2" l="1"/>
  <c r="F1027" i="1"/>
  <c r="G1027" i="1"/>
  <c r="B1028" i="1"/>
  <c r="C1028" i="1" s="1"/>
  <c r="H1028" i="1" s="1"/>
  <c r="K185" i="2" s="1"/>
  <c r="F1028" i="1" l="1"/>
  <c r="G1028" i="1"/>
  <c r="B1029" i="1"/>
  <c r="C1029" i="1" s="1"/>
  <c r="H1029" i="1" s="1"/>
  <c r="L185" i="2" l="1"/>
  <c r="G1029" i="1"/>
  <c r="F1029" i="1"/>
  <c r="B1030" i="1"/>
  <c r="C1030" i="1" s="1"/>
  <c r="H1030" i="1" s="1"/>
  <c r="M185" i="2" l="1"/>
  <c r="G1030" i="1"/>
  <c r="F1030" i="1"/>
  <c r="B1031" i="1"/>
  <c r="C1031" i="1" s="1"/>
  <c r="H1031" i="1" s="1"/>
  <c r="N185" i="2" s="1"/>
  <c r="G1031" i="1" l="1"/>
  <c r="F1031" i="1"/>
  <c r="B1032" i="1"/>
  <c r="C1032" i="1" s="1"/>
  <c r="H1032" i="1" s="1"/>
  <c r="O185" i="2" l="1"/>
  <c r="F1032" i="1"/>
  <c r="G1032" i="1"/>
  <c r="B1033" i="1"/>
  <c r="C1033" i="1" s="1"/>
  <c r="H1033" i="1" s="1"/>
  <c r="P185" i="2" l="1"/>
  <c r="F1033" i="1"/>
  <c r="G1033" i="1"/>
  <c r="B1034" i="1"/>
  <c r="C1034" i="1" s="1"/>
  <c r="H1034" i="1" s="1"/>
  <c r="Q185" i="2" l="1"/>
  <c r="F1034" i="1"/>
  <c r="G1034" i="1"/>
  <c r="B1035" i="1"/>
  <c r="C1035" i="1" s="1"/>
  <c r="H1035" i="1" s="1"/>
  <c r="R185" i="2" l="1"/>
  <c r="G1035" i="1"/>
  <c r="F1035" i="1"/>
  <c r="B1036" i="1"/>
  <c r="C1036" i="1" s="1"/>
  <c r="H1036" i="1" s="1"/>
  <c r="S185" i="2" l="1"/>
  <c r="F1036" i="1"/>
  <c r="G1036" i="1"/>
  <c r="B1037" i="1"/>
  <c r="C1037" i="1" s="1"/>
  <c r="H1037" i="1" s="1"/>
  <c r="T185" i="2" s="1"/>
  <c r="F1037" i="1" l="1"/>
  <c r="G1037" i="1"/>
  <c r="B1038" i="1"/>
  <c r="C1038" i="1" s="1"/>
  <c r="H1038" i="1" s="1"/>
  <c r="U185" i="2" l="1"/>
  <c r="G1038" i="1"/>
  <c r="F1038" i="1"/>
  <c r="B1039" i="1"/>
  <c r="C1039" i="1" s="1"/>
  <c r="H1039" i="1" s="1"/>
  <c r="V185" i="2" l="1"/>
  <c r="F1039" i="1"/>
  <c r="G1039" i="1"/>
  <c r="B1040" i="1"/>
  <c r="C1040" i="1" s="1"/>
  <c r="H1040" i="1" s="1"/>
  <c r="W185" i="2" s="1"/>
  <c r="G1040" i="1" l="1"/>
  <c r="F1040" i="1"/>
  <c r="B1041" i="1"/>
  <c r="C1041" i="1" s="1"/>
  <c r="H1041" i="1" s="1"/>
  <c r="X185" i="2" l="1"/>
  <c r="F1041" i="1"/>
  <c r="G1041" i="1"/>
  <c r="B1042" i="1"/>
  <c r="C1042" i="1" s="1"/>
  <c r="H1042" i="1" s="1"/>
  <c r="Y185" i="2" s="1"/>
  <c r="G1042" i="1" l="1"/>
  <c r="F1042" i="1"/>
  <c r="B1043" i="1"/>
  <c r="C1043" i="1" s="1"/>
  <c r="H1043" i="1" s="1"/>
  <c r="Z185" i="2" l="1"/>
  <c r="F1043" i="1"/>
  <c r="G1043" i="1"/>
  <c r="B1044" i="1"/>
  <c r="C1044" i="1" s="1"/>
  <c r="H1044" i="1" s="1"/>
  <c r="AA185" i="2" l="1"/>
  <c r="G1044" i="1"/>
  <c r="F1044" i="1"/>
  <c r="B1045" i="1"/>
  <c r="C1045" i="1" s="1"/>
  <c r="H1045" i="1" s="1"/>
  <c r="AB185" i="2" s="1"/>
  <c r="G1045" i="1" l="1"/>
  <c r="F1045" i="1"/>
  <c r="B1046" i="1"/>
  <c r="C1046" i="1" s="1"/>
  <c r="H1046" i="1" s="1"/>
  <c r="AC185" i="2" l="1"/>
  <c r="F1046" i="1"/>
  <c r="G1046" i="1"/>
  <c r="B1047" i="1"/>
  <c r="C1047" i="1" s="1"/>
  <c r="H1047" i="1" s="1"/>
  <c r="AD185" i="2" l="1"/>
  <c r="G1047" i="1"/>
  <c r="F1047" i="1"/>
  <c r="B1048" i="1"/>
  <c r="C1048" i="1" s="1"/>
  <c r="H1048" i="1" s="1"/>
  <c r="AE185" i="2" l="1"/>
  <c r="F1048" i="1"/>
  <c r="G1048" i="1"/>
  <c r="B1049" i="1"/>
  <c r="C1049" i="1" s="1"/>
  <c r="H1049" i="1" s="1"/>
  <c r="AF185" i="2" s="1"/>
  <c r="F1049" i="1" l="1"/>
  <c r="G1049" i="1"/>
  <c r="B1050" i="1"/>
  <c r="C1050" i="1" s="1"/>
  <c r="H1050" i="1" s="1"/>
  <c r="AG185" i="2" l="1"/>
  <c r="F1050" i="1"/>
  <c r="G1050" i="1"/>
  <c r="B1051" i="1"/>
  <c r="C1051" i="1" s="1"/>
  <c r="H1051" i="1" s="1"/>
  <c r="AH185" i="2" l="1"/>
  <c r="F1051" i="1"/>
  <c r="G1051" i="1"/>
  <c r="B1052" i="1"/>
  <c r="C1052" i="1" s="1"/>
  <c r="H1052" i="1" s="1"/>
  <c r="AI185" i="2" l="1"/>
  <c r="F1052" i="1"/>
  <c r="G1052" i="1"/>
  <c r="B1053" i="1"/>
  <c r="C1053" i="1" s="1"/>
  <c r="H1053" i="1" s="1"/>
  <c r="AP185" i="2" l="1"/>
  <c r="AL185" i="2"/>
  <c r="E190" i="2"/>
  <c r="F1053" i="1"/>
  <c r="G1053" i="1"/>
  <c r="B1054" i="1"/>
  <c r="C1054" i="1" s="1"/>
  <c r="H1054" i="1" s="1"/>
  <c r="F190" i="2" l="1"/>
  <c r="G1054" i="1"/>
  <c r="F1054" i="1"/>
  <c r="B1055" i="1"/>
  <c r="C1055" i="1" l="1"/>
  <c r="H1055" i="1" s="1"/>
  <c r="G190" i="2"/>
  <c r="G1055" i="1"/>
  <c r="F1055" i="1"/>
  <c r="B1056" i="1"/>
  <c r="C1056" i="1" s="1"/>
  <c r="H1056" i="1" s="1"/>
  <c r="H190" i="2" l="1"/>
  <c r="G1056" i="1"/>
  <c r="F1056" i="1"/>
  <c r="B1057" i="1"/>
  <c r="C1057" i="1" s="1"/>
  <c r="H1057" i="1" s="1"/>
  <c r="I190" i="2" l="1"/>
  <c r="F1057" i="1"/>
  <c r="G1057" i="1"/>
  <c r="B1058" i="1"/>
  <c r="C1058" i="1" s="1"/>
  <c r="H1058" i="1" s="1"/>
  <c r="J190" i="2" l="1"/>
  <c r="G1058" i="1"/>
  <c r="F1058" i="1"/>
  <c r="B1059" i="1"/>
  <c r="C1059" i="1" s="1"/>
  <c r="H1059" i="1" s="1"/>
  <c r="K190" i="2" l="1"/>
  <c r="G1059" i="1"/>
  <c r="F1059" i="1"/>
  <c r="B1060" i="1"/>
  <c r="C1060" i="1" s="1"/>
  <c r="H1060" i="1" s="1"/>
  <c r="L190" i="2" s="1"/>
  <c r="G1060" i="1" l="1"/>
  <c r="F1060" i="1"/>
  <c r="B1061" i="1"/>
  <c r="C1061" i="1" s="1"/>
  <c r="H1061" i="1" s="1"/>
  <c r="M190" i="2" l="1"/>
  <c r="G1061" i="1"/>
  <c r="F1061" i="1"/>
  <c r="B1062" i="1"/>
  <c r="C1062" i="1" s="1"/>
  <c r="H1062" i="1" s="1"/>
  <c r="N190" i="2" l="1"/>
  <c r="G1062" i="1"/>
  <c r="F1062" i="1"/>
  <c r="B1063" i="1"/>
  <c r="C1063" i="1" s="1"/>
  <c r="H1063" i="1" s="1"/>
  <c r="O190" i="2" s="1"/>
  <c r="F1063" i="1" l="1"/>
  <c r="G1063" i="1"/>
  <c r="B1064" i="1"/>
  <c r="C1064" i="1" s="1"/>
  <c r="H1064" i="1" s="1"/>
  <c r="P190" i="2" l="1"/>
  <c r="F1064" i="1"/>
  <c r="G1064" i="1"/>
  <c r="B1065" i="1"/>
  <c r="C1065" i="1" s="1"/>
  <c r="H1065" i="1" s="1"/>
  <c r="Q190" i="2" s="1"/>
  <c r="F1065" i="1" l="1"/>
  <c r="G1065" i="1"/>
  <c r="B1066" i="1"/>
  <c r="C1066" i="1" s="1"/>
  <c r="H1066" i="1" s="1"/>
  <c r="R190" i="2" l="1"/>
  <c r="G1066" i="1"/>
  <c r="F1066" i="1"/>
  <c r="B1067" i="1"/>
  <c r="C1067" i="1" s="1"/>
  <c r="H1067" i="1" s="1"/>
  <c r="S190" i="2" s="1"/>
  <c r="F1067" i="1" l="1"/>
  <c r="G1067" i="1"/>
  <c r="B1068" i="1"/>
  <c r="C1068" i="1" s="1"/>
  <c r="H1068" i="1" s="1"/>
  <c r="T190" i="2" l="1"/>
  <c r="F1068" i="1"/>
  <c r="G1068" i="1"/>
  <c r="B1069" i="1"/>
  <c r="C1069" i="1" s="1"/>
  <c r="H1069" i="1" s="1"/>
  <c r="U190" i="2" l="1"/>
  <c r="G1069" i="1"/>
  <c r="F1069" i="1"/>
  <c r="B1070" i="1"/>
  <c r="C1070" i="1" s="1"/>
  <c r="H1070" i="1" s="1"/>
  <c r="V190" i="2" s="1"/>
  <c r="F1070" i="1" l="1"/>
  <c r="G1070" i="1"/>
  <c r="B1071" i="1"/>
  <c r="C1071" i="1" s="1"/>
  <c r="H1071" i="1" s="1"/>
  <c r="W190" i="2" l="1"/>
  <c r="G1071" i="1"/>
  <c r="F1071" i="1"/>
  <c r="B1072" i="1"/>
  <c r="C1072" i="1" s="1"/>
  <c r="H1072" i="1" s="1"/>
  <c r="X190" i="2" s="1"/>
  <c r="F1072" i="1" l="1"/>
  <c r="G1072" i="1"/>
  <c r="B1073" i="1"/>
  <c r="C1073" i="1" s="1"/>
  <c r="H1073" i="1" s="1"/>
  <c r="Y190" i="2" l="1"/>
  <c r="G1073" i="1"/>
  <c r="F1073" i="1"/>
  <c r="B1074" i="1"/>
  <c r="C1074" i="1" s="1"/>
  <c r="H1074" i="1" s="1"/>
  <c r="Z190" i="2" s="1"/>
  <c r="F1074" i="1" l="1"/>
  <c r="G1074" i="1"/>
  <c r="B1075" i="1"/>
  <c r="C1075" i="1" s="1"/>
  <c r="H1075" i="1" s="1"/>
  <c r="AA190" i="2" l="1"/>
  <c r="F1075" i="1"/>
  <c r="G1075" i="1"/>
  <c r="B1076" i="1"/>
  <c r="C1076" i="1" s="1"/>
  <c r="H1076" i="1" s="1"/>
  <c r="AB190" i="2" l="1"/>
  <c r="F1076" i="1"/>
  <c r="G1076" i="1"/>
  <c r="B1077" i="1"/>
  <c r="C1077" i="1" s="1"/>
  <c r="H1077" i="1" s="1"/>
  <c r="AC190" i="2" s="1"/>
  <c r="G1077" i="1" l="1"/>
  <c r="F1077" i="1"/>
  <c r="B1078" i="1"/>
  <c r="C1078" i="1" s="1"/>
  <c r="H1078" i="1" s="1"/>
  <c r="AD190" i="2" s="1"/>
  <c r="G1078" i="1" l="1"/>
  <c r="F1078" i="1"/>
  <c r="B1079" i="1"/>
  <c r="C1079" i="1" l="1"/>
  <c r="H1079" i="1" s="1"/>
  <c r="AG190" i="2" s="1"/>
  <c r="AE190" i="2"/>
  <c r="F1079" i="1"/>
  <c r="B1080" i="1"/>
  <c r="C1080" i="1" l="1"/>
  <c r="H1080" i="1" s="1"/>
  <c r="AH190" i="2" s="1"/>
  <c r="G1079" i="1"/>
  <c r="G1080" i="1"/>
  <c r="F1080" i="1"/>
  <c r="B1081" i="1"/>
  <c r="C1081" i="1" s="1"/>
  <c r="H1081" i="1" s="1"/>
  <c r="AI190" i="2" s="1"/>
  <c r="AF190" i="2" l="1"/>
  <c r="AP190" i="2" s="1"/>
  <c r="F1081" i="1"/>
  <c r="G1081" i="1"/>
  <c r="B1082" i="1"/>
  <c r="C1082" i="1" s="1"/>
  <c r="H1082" i="1" s="1"/>
  <c r="E195" i="2" s="1"/>
  <c r="AL190" i="2" l="1"/>
  <c r="F1082" i="1"/>
  <c r="G1082" i="1"/>
  <c r="B1083" i="1"/>
  <c r="C1083" i="1" s="1"/>
  <c r="H1083" i="1" s="1"/>
  <c r="F195" i="2" s="1"/>
  <c r="G1083" i="1" l="1"/>
  <c r="F1083" i="1"/>
  <c r="B1084" i="1"/>
  <c r="C1084" i="1" s="1"/>
  <c r="H1084" i="1" s="1"/>
  <c r="G195" i="2" s="1"/>
  <c r="F1084" i="1" l="1"/>
  <c r="G1084" i="1"/>
  <c r="B1085" i="1"/>
  <c r="C1085" i="1" s="1"/>
  <c r="H1085" i="1" s="1"/>
  <c r="H195" i="2" s="1"/>
  <c r="G1085" i="1" l="1"/>
  <c r="F1085" i="1"/>
  <c r="B1086" i="1"/>
  <c r="C1086" i="1" s="1"/>
  <c r="H1086" i="1" s="1"/>
  <c r="I195" i="2" s="1"/>
  <c r="F1086" i="1" l="1"/>
  <c r="G1086" i="1"/>
  <c r="B1087" i="1"/>
  <c r="C1087" i="1" s="1"/>
  <c r="H1087" i="1" s="1"/>
  <c r="J195" i="2" s="1"/>
  <c r="F1087" i="1" l="1"/>
  <c r="G1087" i="1"/>
  <c r="B1088" i="1"/>
  <c r="C1088" i="1" s="1"/>
  <c r="H1088" i="1" s="1"/>
  <c r="K195" i="2" s="1"/>
  <c r="G1088" i="1" l="1"/>
  <c r="F1088" i="1"/>
  <c r="B1089" i="1"/>
  <c r="C1089" i="1" s="1"/>
  <c r="H1089" i="1" s="1"/>
  <c r="L195" i="2" s="1"/>
  <c r="G1089" i="1" l="1"/>
  <c r="F1089" i="1"/>
  <c r="B1090" i="1"/>
  <c r="C1090" i="1" s="1"/>
  <c r="H1090" i="1" s="1"/>
  <c r="M195" i="2" s="1"/>
  <c r="G1090" i="1" l="1"/>
  <c r="F1090" i="1"/>
  <c r="B1091" i="1"/>
  <c r="C1091" i="1" s="1"/>
  <c r="H1091" i="1" s="1"/>
  <c r="N195" i="2" s="1"/>
  <c r="F1091" i="1" l="1"/>
  <c r="G1091" i="1"/>
  <c r="B1092" i="1"/>
  <c r="C1092" i="1" s="1"/>
  <c r="H1092" i="1" s="1"/>
  <c r="O195" i="2" s="1"/>
  <c r="F1092" i="1" l="1"/>
  <c r="G1092" i="1"/>
  <c r="B1093" i="1"/>
  <c r="C1093" i="1" s="1"/>
  <c r="H1093" i="1" s="1"/>
  <c r="P195" i="2" s="1"/>
  <c r="F1093" i="1" l="1"/>
  <c r="G1093" i="1"/>
  <c r="B1094" i="1"/>
  <c r="C1094" i="1" s="1"/>
  <c r="H1094" i="1" s="1"/>
  <c r="Q195" i="2" s="1"/>
  <c r="G1094" i="1" l="1"/>
  <c r="F1094" i="1"/>
  <c r="B1095" i="1"/>
  <c r="C1095" i="1" s="1"/>
  <c r="H1095" i="1" s="1"/>
  <c r="R195" i="2" s="1"/>
  <c r="F1095" i="1" l="1"/>
  <c r="G1095" i="1"/>
  <c r="B1096" i="1"/>
  <c r="C1096" i="1" s="1"/>
  <c r="H1096" i="1" s="1"/>
  <c r="S195" i="2" s="1"/>
  <c r="F1096" i="1" l="1"/>
  <c r="G1096" i="1"/>
  <c r="B1097" i="1"/>
  <c r="C1097" i="1" s="1"/>
  <c r="H1097" i="1" s="1"/>
  <c r="T195" i="2" s="1"/>
  <c r="G1097" i="1" l="1"/>
  <c r="F1097" i="1"/>
  <c r="B1098" i="1"/>
  <c r="C1098" i="1" s="1"/>
  <c r="H1098" i="1" s="1"/>
  <c r="U195" i="2" s="1"/>
  <c r="G1098" i="1" l="1"/>
  <c r="F1098" i="1"/>
  <c r="B1099" i="1"/>
  <c r="C1099" i="1" s="1"/>
  <c r="H1099" i="1" s="1"/>
  <c r="V195" i="2" s="1"/>
  <c r="F1099" i="1" l="1"/>
  <c r="G1099" i="1"/>
  <c r="B1100" i="1"/>
  <c r="C1100" i="1" s="1"/>
  <c r="H1100" i="1" s="1"/>
  <c r="W195" i="2" s="1"/>
  <c r="G1100" i="1" l="1"/>
  <c r="F1100" i="1"/>
  <c r="B1101" i="1"/>
  <c r="C1101" i="1" s="1"/>
  <c r="H1101" i="1" s="1"/>
  <c r="X195" i="2" s="1"/>
  <c r="G1101" i="1" l="1"/>
  <c r="F1101" i="1"/>
  <c r="B1102" i="1"/>
  <c r="C1102" i="1" s="1"/>
  <c r="H1102" i="1" s="1"/>
  <c r="Y195" i="2" s="1"/>
  <c r="G1102" i="1" l="1"/>
  <c r="F1102" i="1"/>
  <c r="B1103" i="1"/>
  <c r="C1103" i="1" s="1"/>
  <c r="H1103" i="1" s="1"/>
  <c r="Z195" i="2" s="1"/>
  <c r="G1103" i="1" l="1"/>
  <c r="F1103" i="1"/>
  <c r="B1104" i="1"/>
  <c r="C1104" i="1" s="1"/>
  <c r="H1104" i="1" s="1"/>
  <c r="AA195" i="2" s="1"/>
  <c r="F1104" i="1" l="1"/>
  <c r="G1104" i="1"/>
  <c r="B1105" i="1"/>
  <c r="C1105" i="1" s="1"/>
  <c r="H1105" i="1" s="1"/>
  <c r="AB195" i="2" s="1"/>
  <c r="G1105" i="1" l="1"/>
  <c r="F1105" i="1"/>
  <c r="B1106" i="1"/>
  <c r="C1106" i="1" s="1"/>
  <c r="H1106" i="1" s="1"/>
  <c r="AC195" i="2" s="1"/>
  <c r="F1106" i="1" l="1"/>
  <c r="G1106" i="1"/>
  <c r="B1107" i="1"/>
  <c r="C1107" i="1" s="1"/>
  <c r="H1107" i="1" s="1"/>
  <c r="AD195" i="2" s="1"/>
  <c r="G1107" i="1" l="1"/>
  <c r="F1107" i="1"/>
  <c r="B1108" i="1"/>
  <c r="C1108" i="1" s="1"/>
  <c r="H1108" i="1" s="1"/>
  <c r="AE195" i="2" s="1"/>
  <c r="F1108" i="1" l="1"/>
  <c r="G1108" i="1"/>
  <c r="B1109" i="1"/>
  <c r="C1109" i="1" s="1"/>
  <c r="H1109" i="1" s="1"/>
  <c r="AF195" i="2" s="1"/>
  <c r="F1109" i="1" l="1"/>
  <c r="G1109" i="1"/>
  <c r="B1110" i="1"/>
  <c r="C1110" i="1" s="1"/>
  <c r="H1110" i="1" s="1"/>
  <c r="AG195" i="2" s="1"/>
  <c r="G1110" i="1" l="1"/>
  <c r="F1110" i="1"/>
  <c r="B1111" i="1"/>
  <c r="C1111" i="1" s="1"/>
  <c r="H1111" i="1" s="1"/>
  <c r="AH195" i="2" s="1"/>
  <c r="F1111" i="1" l="1"/>
  <c r="G1111" i="1"/>
  <c r="B1112" i="1"/>
  <c r="C1112" i="1" s="1"/>
  <c r="H1112" i="1" s="1"/>
  <c r="AI68" i="2" l="1"/>
  <c r="AI69" i="2"/>
  <c r="AI128" i="2"/>
  <c r="AI129" i="2"/>
  <c r="AI189" i="2"/>
  <c r="AI188" i="2"/>
  <c r="AI53" i="2"/>
  <c r="AI54" i="2"/>
  <c r="AG68" i="2"/>
  <c r="AH69" i="2"/>
  <c r="AG69" i="2"/>
  <c r="AH68" i="2"/>
  <c r="AI78" i="2"/>
  <c r="AI79" i="2"/>
  <c r="AI89" i="2"/>
  <c r="AI103" i="2"/>
  <c r="AI88" i="2"/>
  <c r="AI104" i="2"/>
  <c r="AI114" i="2"/>
  <c r="AH128" i="2"/>
  <c r="AI113" i="2"/>
  <c r="AH129" i="2"/>
  <c r="AI138" i="2"/>
  <c r="AI139" i="2"/>
  <c r="AI164" i="2"/>
  <c r="AI148" i="2"/>
  <c r="AI149" i="2"/>
  <c r="AI163" i="2"/>
  <c r="AI173" i="2"/>
  <c r="AH189" i="2"/>
  <c r="AI174" i="2"/>
  <c r="AG188" i="2"/>
  <c r="AG189" i="2"/>
  <c r="AH188" i="2"/>
  <c r="S48" i="2"/>
  <c r="AG54" i="2"/>
  <c r="AI48" i="2"/>
  <c r="U48" i="2"/>
  <c r="W49" i="2"/>
  <c r="G48" i="2"/>
  <c r="T54" i="2"/>
  <c r="AB49" i="2"/>
  <c r="K49" i="2"/>
  <c r="I48" i="2"/>
  <c r="I49" i="2"/>
  <c r="J48" i="2"/>
  <c r="F54" i="2"/>
  <c r="E54" i="2"/>
  <c r="F49" i="2"/>
  <c r="AF48" i="2"/>
  <c r="E48" i="2"/>
  <c r="AC49" i="2"/>
  <c r="X48" i="2"/>
  <c r="R48" i="2"/>
  <c r="N49" i="2"/>
  <c r="H49" i="2"/>
  <c r="AA49" i="2"/>
  <c r="V49" i="2"/>
  <c r="O48" i="2"/>
  <c r="M48" i="2"/>
  <c r="AI50" i="2"/>
  <c r="X49" i="2"/>
  <c r="T53" i="2"/>
  <c r="Y49" i="2"/>
  <c r="G49" i="2"/>
  <c r="AC48" i="2"/>
  <c r="R49" i="2"/>
  <c r="AH59" i="2"/>
  <c r="AE48" i="2"/>
  <c r="AG48" i="2"/>
  <c r="T48" i="2"/>
  <c r="N48" i="2"/>
  <c r="L48" i="2"/>
  <c r="M49" i="2"/>
  <c r="AD48" i="2"/>
  <c r="Q48" i="2"/>
  <c r="T49" i="2"/>
  <c r="P49" i="2"/>
  <c r="E49" i="2"/>
  <c r="U49" i="2"/>
  <c r="S49" i="2"/>
  <c r="Z49" i="2"/>
  <c r="AF49" i="2"/>
  <c r="AB48" i="2"/>
  <c r="W48" i="2"/>
  <c r="O54" i="2"/>
  <c r="O49" i="2"/>
  <c r="Q49" i="2"/>
  <c r="Z48" i="2"/>
  <c r="AE49" i="2"/>
  <c r="AA48" i="2"/>
  <c r="AI49" i="2"/>
  <c r="L49" i="2"/>
  <c r="P48" i="2"/>
  <c r="F48" i="2"/>
  <c r="R58" i="2"/>
  <c r="W53" i="2"/>
  <c r="V53" i="2"/>
  <c r="AD59" i="2"/>
  <c r="T59" i="2"/>
  <c r="U58" i="2"/>
  <c r="AC53" i="2"/>
  <c r="M59" i="2"/>
  <c r="AH58" i="2"/>
  <c r="Y48" i="2"/>
  <c r="R53" i="2"/>
  <c r="Z53" i="2"/>
  <c r="AB59" i="2"/>
  <c r="Z54" i="2"/>
  <c r="G58" i="2"/>
  <c r="N54" i="2"/>
  <c r="G59" i="2"/>
  <c r="U54" i="2"/>
  <c r="AC58" i="2"/>
  <c r="Q53" i="2"/>
  <c r="S54" i="2"/>
  <c r="AA59" i="2"/>
  <c r="Q59" i="2"/>
  <c r="H48" i="2"/>
  <c r="Y59" i="2"/>
  <c r="H54" i="2"/>
  <c r="AE58" i="2"/>
  <c r="X58" i="2"/>
  <c r="I58" i="2"/>
  <c r="J54" i="2"/>
  <c r="E59" i="2"/>
  <c r="W54" i="2"/>
  <c r="AA54" i="2"/>
  <c r="X54" i="2"/>
  <c r="K54" i="2"/>
  <c r="S59" i="2"/>
  <c r="AA53" i="2"/>
  <c r="AF58" i="2"/>
  <c r="L58" i="2"/>
  <c r="G54" i="2"/>
  <c r="O64" i="2"/>
  <c r="S63" i="2"/>
  <c r="N63" i="2"/>
  <c r="AD49" i="2"/>
  <c r="AB53" i="2"/>
  <c r="L53" i="2"/>
  <c r="H53" i="2"/>
  <c r="J49" i="2"/>
  <c r="O53" i="2"/>
  <c r="Y58" i="2"/>
  <c r="AH54" i="2"/>
  <c r="O59" i="2"/>
  <c r="S58" i="2"/>
  <c r="AE54" i="2"/>
  <c r="P54" i="2"/>
  <c r="N53" i="2"/>
  <c r="AB54" i="2"/>
  <c r="F59" i="2"/>
  <c r="AH53" i="2"/>
  <c r="N58" i="2"/>
  <c r="Q63" i="2"/>
  <c r="M53" i="2"/>
  <c r="T58" i="2"/>
  <c r="AB58" i="2"/>
  <c r="K48" i="2"/>
  <c r="K58" i="2"/>
  <c r="R59" i="2"/>
  <c r="AH49" i="2"/>
  <c r="AC59" i="2"/>
  <c r="P58" i="2"/>
  <c r="Z59" i="2"/>
  <c r="AF54" i="2"/>
  <c r="V54" i="2"/>
  <c r="H58" i="2"/>
  <c r="M58" i="2"/>
  <c r="V48" i="2"/>
  <c r="V59" i="2"/>
  <c r="AE59" i="2"/>
  <c r="X59" i="2"/>
  <c r="AA64" i="2"/>
  <c r="AI58" i="2"/>
  <c r="H59" i="2"/>
  <c r="AE69" i="2"/>
  <c r="I53" i="2"/>
  <c r="AH48" i="2"/>
  <c r="Y53" i="2"/>
  <c r="AD63" i="2"/>
  <c r="N59" i="2"/>
  <c r="M54" i="2"/>
  <c r="Y54" i="2"/>
  <c r="J53" i="2"/>
  <c r="AD54" i="2"/>
  <c r="P53" i="2"/>
  <c r="AD53" i="2"/>
  <c r="L54" i="2"/>
  <c r="Z58" i="2"/>
  <c r="AA58" i="2"/>
  <c r="X53" i="2"/>
  <c r="Y63" i="2"/>
  <c r="J63" i="2"/>
  <c r="AC64" i="2"/>
  <c r="AF59" i="2"/>
  <c r="I59" i="2"/>
  <c r="AC54" i="2"/>
  <c r="J58" i="2"/>
  <c r="U59" i="2"/>
  <c r="Q54" i="2"/>
  <c r="J59" i="2"/>
  <c r="O58" i="2"/>
  <c r="U53" i="2"/>
  <c r="S53" i="2"/>
  <c r="V58" i="2"/>
  <c r="AG58" i="2"/>
  <c r="F53" i="2"/>
  <c r="W58" i="2"/>
  <c r="R54" i="2"/>
  <c r="AI60" i="2"/>
  <c r="P59" i="2"/>
  <c r="AE53" i="2"/>
  <c r="AG49" i="2"/>
  <c r="K53" i="2"/>
  <c r="I54" i="2"/>
  <c r="M64" i="2"/>
  <c r="G53" i="2"/>
  <c r="AG53" i="2"/>
  <c r="AF53" i="2"/>
  <c r="L59" i="2"/>
  <c r="F58" i="2"/>
  <c r="Q58" i="2"/>
  <c r="W59" i="2"/>
  <c r="E58" i="2"/>
  <c r="E53" i="2"/>
  <c r="W63" i="2"/>
  <c r="H63" i="2"/>
  <c r="AD64" i="2"/>
  <c r="F64" i="2"/>
  <c r="AC63" i="2"/>
  <c r="AG59" i="2"/>
  <c r="E64" i="2"/>
  <c r="K63" i="2"/>
  <c r="W64" i="2"/>
  <c r="U64" i="2"/>
  <c r="K59" i="2"/>
  <c r="H64" i="2"/>
  <c r="AI63" i="2"/>
  <c r="X69" i="2"/>
  <c r="P69" i="2"/>
  <c r="AG63" i="2"/>
  <c r="Z63" i="2"/>
  <c r="I64" i="2"/>
  <c r="AG74" i="2"/>
  <c r="AH73" i="2"/>
  <c r="F63" i="2"/>
  <c r="Z64" i="2"/>
  <c r="V63" i="2"/>
  <c r="AF64" i="2"/>
  <c r="AF63" i="2"/>
  <c r="AI59" i="2"/>
  <c r="AG64" i="2"/>
  <c r="U63" i="2"/>
  <c r="R64" i="2"/>
  <c r="E63" i="2"/>
  <c r="AE64" i="2"/>
  <c r="O63" i="2"/>
  <c r="AB64" i="2"/>
  <c r="AA63" i="2"/>
  <c r="L64" i="2"/>
  <c r="F69" i="2"/>
  <c r="E69" i="2"/>
  <c r="R63" i="2"/>
  <c r="W68" i="2"/>
  <c r="AH63" i="2"/>
  <c r="J69" i="2"/>
  <c r="H69" i="2"/>
  <c r="J64" i="2"/>
  <c r="Q64" i="2"/>
  <c r="W69" i="2"/>
  <c r="P63" i="2"/>
  <c r="V64" i="2"/>
  <c r="U69" i="2"/>
  <c r="AH74" i="2"/>
  <c r="T63" i="2"/>
  <c r="AD69" i="2"/>
  <c r="AH64" i="2"/>
  <c r="G63" i="2"/>
  <c r="S74" i="2"/>
  <c r="AG78" i="2"/>
  <c r="AB68" i="2"/>
  <c r="K64" i="2"/>
  <c r="Y64" i="2"/>
  <c r="X64" i="2"/>
  <c r="F68" i="2"/>
  <c r="G64" i="2"/>
  <c r="S64" i="2"/>
  <c r="AC68" i="2"/>
  <c r="N64" i="2"/>
  <c r="AE63" i="2"/>
  <c r="AB69" i="2"/>
  <c r="I69" i="2"/>
  <c r="O69" i="2"/>
  <c r="AC69" i="2"/>
  <c r="X63" i="2"/>
  <c r="P64" i="2"/>
  <c r="AB63" i="2"/>
  <c r="V69" i="2"/>
  <c r="AA68" i="2"/>
  <c r="AD58" i="2"/>
  <c r="R68" i="2"/>
  <c r="I63" i="2"/>
  <c r="J73" i="2"/>
  <c r="U68" i="2"/>
  <c r="AI64" i="2"/>
  <c r="K69" i="2"/>
  <c r="T64" i="2"/>
  <c r="M63" i="2"/>
  <c r="O68" i="2"/>
  <c r="L63" i="2"/>
  <c r="P74" i="2"/>
  <c r="AE68" i="2"/>
  <c r="AE73" i="2"/>
  <c r="X78" i="2"/>
  <c r="I73" i="2"/>
  <c r="AA73" i="2"/>
  <c r="T69" i="2"/>
  <c r="V74" i="2"/>
  <c r="E74" i="2"/>
  <c r="U79" i="2"/>
  <c r="N73" i="2"/>
  <c r="T78" i="2"/>
  <c r="T68" i="2"/>
  <c r="AF69" i="2"/>
  <c r="AC79" i="2"/>
  <c r="O79" i="2"/>
  <c r="AF74" i="2"/>
  <c r="P68" i="2"/>
  <c r="AE78" i="2"/>
  <c r="Q69" i="2"/>
  <c r="Z73" i="2"/>
  <c r="Q68" i="2"/>
  <c r="Y68" i="2"/>
  <c r="AE79" i="2"/>
  <c r="G69" i="2"/>
  <c r="L69" i="2"/>
  <c r="Z69" i="2"/>
  <c r="E68" i="2"/>
  <c r="AA69" i="2"/>
  <c r="T79" i="2"/>
  <c r="P78" i="2"/>
  <c r="H79" i="2"/>
  <c r="L74" i="2"/>
  <c r="S83" i="2"/>
  <c r="E78" i="2"/>
  <c r="M79" i="2"/>
  <c r="Q79" i="2"/>
  <c r="X68" i="2"/>
  <c r="M68" i="2"/>
  <c r="L73" i="2"/>
  <c r="S69" i="2"/>
  <c r="J68" i="2"/>
  <c r="Z68" i="2"/>
  <c r="X74" i="2"/>
  <c r="I68" i="2"/>
  <c r="AD68" i="2"/>
  <c r="O73" i="2"/>
  <c r="N68" i="2"/>
  <c r="AD74" i="2"/>
  <c r="AH88" i="2"/>
  <c r="E79" i="2"/>
  <c r="Z79" i="2"/>
  <c r="R69" i="2"/>
  <c r="T74" i="2"/>
  <c r="H68" i="2"/>
  <c r="Y79" i="2"/>
  <c r="AF73" i="2"/>
  <c r="P84" i="2"/>
  <c r="Y73" i="2"/>
  <c r="T73" i="2"/>
  <c r="AH79" i="2"/>
  <c r="V79" i="2"/>
  <c r="K78" i="2"/>
  <c r="U84" i="2"/>
  <c r="S78" i="2"/>
  <c r="V68" i="2"/>
  <c r="AG83" i="2"/>
  <c r="Z78" i="2"/>
  <c r="P79" i="2"/>
  <c r="H83" i="2"/>
  <c r="M69" i="2"/>
  <c r="F83" i="2"/>
  <c r="Q74" i="2"/>
  <c r="U73" i="2"/>
  <c r="AB73" i="2"/>
  <c r="E73" i="2"/>
  <c r="F74" i="2"/>
  <c r="O78" i="2"/>
  <c r="AB79" i="2"/>
  <c r="G68" i="2"/>
  <c r="O74" i="2"/>
  <c r="AD78" i="2"/>
  <c r="N69" i="2"/>
  <c r="L78" i="2"/>
  <c r="H73" i="2"/>
  <c r="H74" i="2"/>
  <c r="U74" i="2"/>
  <c r="AC74" i="2"/>
  <c r="U78" i="2"/>
  <c r="AA74" i="2"/>
  <c r="G74" i="2"/>
  <c r="AD73" i="2"/>
  <c r="AB74" i="2"/>
  <c r="Y83" i="2"/>
  <c r="W79" i="2"/>
  <c r="H78" i="2"/>
  <c r="Q84" i="2"/>
  <c r="R74" i="2"/>
  <c r="W83" i="2"/>
  <c r="J74" i="2"/>
  <c r="AF68" i="2"/>
  <c r="R73" i="2"/>
  <c r="K73" i="2"/>
  <c r="W74" i="2"/>
  <c r="I79" i="2"/>
  <c r="F79" i="2"/>
  <c r="Z74" i="2"/>
  <c r="K83" i="2"/>
  <c r="AD84" i="2"/>
  <c r="X73" i="2"/>
  <c r="K68" i="2"/>
  <c r="F73" i="2"/>
  <c r="AB78" i="2"/>
  <c r="M74" i="2"/>
  <c r="J78" i="2"/>
  <c r="S79" i="2"/>
  <c r="L68" i="2"/>
  <c r="AG73" i="2"/>
  <c r="W73" i="2"/>
  <c r="AI74" i="2"/>
  <c r="S68" i="2"/>
  <c r="K79" i="2"/>
  <c r="AF88" i="2"/>
  <c r="AH84" i="2"/>
  <c r="Y69" i="2"/>
  <c r="G79" i="2"/>
  <c r="E84" i="2"/>
  <c r="AA83" i="2"/>
  <c r="J79" i="2"/>
  <c r="AC78" i="2"/>
  <c r="N84" i="2"/>
  <c r="X83" i="2"/>
  <c r="G78" i="2"/>
  <c r="G83" i="2"/>
  <c r="AD79" i="2"/>
  <c r="V88" i="2"/>
  <c r="E83" i="2"/>
  <c r="AE74" i="2"/>
  <c r="AF84" i="2"/>
  <c r="Q78" i="2"/>
  <c r="Z83" i="2"/>
  <c r="AF78" i="2"/>
  <c r="O88" i="2"/>
  <c r="AH94" i="2"/>
  <c r="N79" i="2"/>
  <c r="G84" i="2"/>
  <c r="V83" i="2"/>
  <c r="AI83" i="2"/>
  <c r="I78" i="2"/>
  <c r="I74" i="2"/>
  <c r="W84" i="2"/>
  <c r="V78" i="2"/>
  <c r="L84" i="2"/>
  <c r="AE89" i="2"/>
  <c r="AH93" i="2"/>
  <c r="R88" i="2"/>
  <c r="S73" i="2"/>
  <c r="I84" i="2"/>
  <c r="AB83" i="2"/>
  <c r="N83" i="2"/>
  <c r="W78" i="2"/>
  <c r="L79" i="2"/>
  <c r="V73" i="2"/>
  <c r="AI84" i="2"/>
  <c r="AC73" i="2"/>
  <c r="AG79" i="2"/>
  <c r="AI73" i="2"/>
  <c r="U88" i="2"/>
  <c r="U83" i="2"/>
  <c r="Q73" i="2"/>
  <c r="M73" i="2"/>
  <c r="N89" i="2"/>
  <c r="G73" i="2"/>
  <c r="J88" i="2"/>
  <c r="AA89" i="2"/>
  <c r="P83" i="2"/>
  <c r="AD83" i="2"/>
  <c r="Y84" i="2"/>
  <c r="F78" i="2"/>
  <c r="AB84" i="2"/>
  <c r="O84" i="2"/>
  <c r="J84" i="2"/>
  <c r="AH78" i="2"/>
  <c r="AF79" i="2"/>
  <c r="R78" i="2"/>
  <c r="N74" i="2"/>
  <c r="K89" i="2"/>
  <c r="AA78" i="2"/>
  <c r="X89" i="2"/>
  <c r="Y78" i="2"/>
  <c r="L83" i="2"/>
  <c r="R79" i="2"/>
  <c r="Z84" i="2"/>
  <c r="AI75" i="2"/>
  <c r="T84" i="2"/>
  <c r="F89" i="2"/>
  <c r="P73" i="2"/>
  <c r="J83" i="2"/>
  <c r="K74" i="2"/>
  <c r="AC84" i="2"/>
  <c r="L89" i="2"/>
  <c r="Y88" i="2"/>
  <c r="M84" i="2"/>
  <c r="AA93" i="2"/>
  <c r="V94" i="2"/>
  <c r="AA79" i="2"/>
  <c r="Z88" i="2"/>
  <c r="R89" i="2"/>
  <c r="Y74" i="2"/>
  <c r="H84" i="2"/>
  <c r="AE84" i="2"/>
  <c r="K88" i="2"/>
  <c r="X88" i="2"/>
  <c r="X84" i="2"/>
  <c r="T89" i="2"/>
  <c r="AF89" i="2"/>
  <c r="AA88" i="2"/>
  <c r="N93" i="2"/>
  <c r="AC94" i="2"/>
  <c r="P89" i="2"/>
  <c r="N94" i="2"/>
  <c r="O83" i="2"/>
  <c r="V84" i="2"/>
  <c r="V93" i="2"/>
  <c r="F94" i="2"/>
  <c r="K93" i="2"/>
  <c r="K84" i="2"/>
  <c r="AD89" i="2"/>
  <c r="M78" i="2"/>
  <c r="F84" i="2"/>
  <c r="H89" i="2"/>
  <c r="AF83" i="2"/>
  <c r="N78" i="2"/>
  <c r="L93" i="2"/>
  <c r="AH89" i="2"/>
  <c r="V89" i="2"/>
  <c r="P94" i="2"/>
  <c r="H88" i="2"/>
  <c r="G89" i="2"/>
  <c r="T83" i="2"/>
  <c r="I83" i="2"/>
  <c r="AI100" i="2"/>
  <c r="R93" i="2"/>
  <c r="AC89" i="2"/>
  <c r="S93" i="2"/>
  <c r="AD88" i="2"/>
  <c r="N88" i="2"/>
  <c r="AG99" i="2"/>
  <c r="AG88" i="2"/>
  <c r="G88" i="2"/>
  <c r="O89" i="2"/>
  <c r="Y89" i="2"/>
  <c r="AH99" i="2"/>
  <c r="AF99" i="2"/>
  <c r="O93" i="2"/>
  <c r="Z89" i="2"/>
  <c r="M83" i="2"/>
  <c r="R83" i="2"/>
  <c r="Q89" i="2"/>
  <c r="G93" i="2"/>
  <c r="AB93" i="2"/>
  <c r="Y94" i="2"/>
  <c r="F93" i="2"/>
  <c r="AD94" i="2"/>
  <c r="AG84" i="2"/>
  <c r="AI85" i="2"/>
  <c r="Z94" i="2"/>
  <c r="J89" i="2"/>
  <c r="U89" i="2"/>
  <c r="E98" i="2"/>
  <c r="I94" i="2"/>
  <c r="L88" i="2"/>
  <c r="Q88" i="2"/>
  <c r="L94" i="2"/>
  <c r="T98" i="2"/>
  <c r="S88" i="2"/>
  <c r="K103" i="2"/>
  <c r="T88" i="2"/>
  <c r="P88" i="2"/>
  <c r="AE83" i="2"/>
  <c r="S99" i="2"/>
  <c r="X99" i="2"/>
  <c r="T93" i="2"/>
  <c r="Q83" i="2"/>
  <c r="AC88" i="2"/>
  <c r="E89" i="2"/>
  <c r="M89" i="2"/>
  <c r="H93" i="2"/>
  <c r="R94" i="2"/>
  <c r="V99" i="2"/>
  <c r="Y93" i="2"/>
  <c r="AB88" i="2"/>
  <c r="X79" i="2"/>
  <c r="S84" i="2"/>
  <c r="K99" i="2"/>
  <c r="AE93" i="2"/>
  <c r="I89" i="2"/>
  <c r="M94" i="2"/>
  <c r="X93" i="2"/>
  <c r="AH83" i="2"/>
  <c r="W88" i="2"/>
  <c r="AI99" i="2"/>
  <c r="AC83" i="2"/>
  <c r="S89" i="2"/>
  <c r="AA84" i="2"/>
  <c r="O98" i="2"/>
  <c r="F99" i="2"/>
  <c r="AB89" i="2"/>
  <c r="R84" i="2"/>
  <c r="K98" i="2"/>
  <c r="AA94" i="2"/>
  <c r="T94" i="2"/>
  <c r="AF93" i="2"/>
  <c r="J99" i="2"/>
  <c r="E88" i="2"/>
  <c r="W89" i="2"/>
  <c r="Y104" i="2"/>
  <c r="W99" i="2"/>
  <c r="AG93" i="2"/>
  <c r="W98" i="2"/>
  <c r="R98" i="2"/>
  <c r="P93" i="2"/>
  <c r="Q93" i="2"/>
  <c r="Z99" i="2"/>
  <c r="I88" i="2"/>
  <c r="AF103" i="2"/>
  <c r="AE98" i="2"/>
  <c r="R99" i="2"/>
  <c r="J93" i="2"/>
  <c r="M99" i="2"/>
  <c r="M93" i="2"/>
  <c r="X104" i="2"/>
  <c r="AE99" i="2"/>
  <c r="AI93" i="2"/>
  <c r="F103" i="2"/>
  <c r="AD93" i="2"/>
  <c r="Y103" i="2"/>
  <c r="AA99" i="2"/>
  <c r="AE94" i="2"/>
  <c r="AI94" i="2"/>
  <c r="F88" i="2"/>
  <c r="H103" i="2"/>
  <c r="AH100" i="2"/>
  <c r="Z93" i="2"/>
  <c r="AI98" i="2"/>
  <c r="U99" i="2"/>
  <c r="I103" i="2"/>
  <c r="AE88" i="2"/>
  <c r="Q94" i="2"/>
  <c r="I104" i="2"/>
  <c r="I99" i="2"/>
  <c r="P99" i="2"/>
  <c r="Q99" i="2"/>
  <c r="AB94" i="2"/>
  <c r="I93" i="2"/>
  <c r="U98" i="2"/>
  <c r="AB99" i="2"/>
  <c r="L104" i="2"/>
  <c r="P98" i="2"/>
  <c r="AF94" i="2"/>
  <c r="M88" i="2"/>
  <c r="AF98" i="2"/>
  <c r="N104" i="2"/>
  <c r="J94" i="2"/>
  <c r="E93" i="2"/>
  <c r="AG98" i="2"/>
  <c r="O99" i="2"/>
  <c r="T99" i="2"/>
  <c r="G94" i="2"/>
  <c r="U94" i="2"/>
  <c r="E94" i="2"/>
  <c r="J98" i="2"/>
  <c r="L99" i="2"/>
  <c r="Z98" i="2"/>
  <c r="AH104" i="2"/>
  <c r="H98" i="2"/>
  <c r="J109" i="2"/>
  <c r="X103" i="2"/>
  <c r="V98" i="2"/>
  <c r="AG103" i="2"/>
  <c r="O94" i="2"/>
  <c r="AH108" i="2"/>
  <c r="F98" i="2"/>
  <c r="S104" i="2"/>
  <c r="M104" i="2"/>
  <c r="T104" i="2"/>
  <c r="AH98" i="2"/>
  <c r="F104" i="2"/>
  <c r="AF104" i="2"/>
  <c r="R103" i="2"/>
  <c r="K94" i="2"/>
  <c r="AA108" i="2"/>
  <c r="AD104" i="2"/>
  <c r="V103" i="2"/>
  <c r="X94" i="2"/>
  <c r="AG104" i="2"/>
  <c r="Z104" i="2"/>
  <c r="AA98" i="2"/>
  <c r="W109" i="2"/>
  <c r="AD99" i="2"/>
  <c r="P104" i="2"/>
  <c r="U108" i="2"/>
  <c r="N103" i="2"/>
  <c r="W104" i="2"/>
  <c r="AC108" i="2"/>
  <c r="AI110" i="2"/>
  <c r="N109" i="2"/>
  <c r="M103" i="2"/>
  <c r="U103" i="2"/>
  <c r="Y98" i="2"/>
  <c r="AG100" i="2"/>
  <c r="Y99" i="2"/>
  <c r="AA104" i="2"/>
  <c r="R104" i="2"/>
  <c r="G104" i="2"/>
  <c r="AE104" i="2"/>
  <c r="AG94" i="2"/>
  <c r="AB104" i="2"/>
  <c r="AC99" i="2"/>
  <c r="W93" i="2"/>
  <c r="Q98" i="2"/>
  <c r="L98" i="2"/>
  <c r="AC104" i="2"/>
  <c r="AG89" i="2"/>
  <c r="I98" i="2"/>
  <c r="AB98" i="2"/>
  <c r="AD103" i="2"/>
  <c r="S98" i="2"/>
  <c r="L103" i="2"/>
  <c r="Z103" i="2"/>
  <c r="W103" i="2"/>
  <c r="H104" i="2"/>
  <c r="AI109" i="2"/>
  <c r="N99" i="2"/>
  <c r="U93" i="2"/>
  <c r="AH103" i="2"/>
  <c r="J104" i="2"/>
  <c r="AC98" i="2"/>
  <c r="P108" i="2"/>
  <c r="S94" i="2"/>
  <c r="X98" i="2"/>
  <c r="AD98" i="2"/>
  <c r="AC93" i="2"/>
  <c r="W94" i="2"/>
  <c r="G103" i="2"/>
  <c r="P103" i="2"/>
  <c r="H94" i="2"/>
  <c r="AI108" i="2"/>
  <c r="F108" i="2"/>
  <c r="S103" i="2"/>
  <c r="T108" i="2"/>
  <c r="AE103" i="2"/>
  <c r="N98" i="2"/>
  <c r="AE108" i="2"/>
  <c r="K109" i="2"/>
  <c r="T109" i="2"/>
  <c r="V113" i="2"/>
  <c r="O104" i="2"/>
  <c r="AE109" i="2"/>
  <c r="G109" i="2"/>
  <c r="O108" i="2"/>
  <c r="M114" i="2"/>
  <c r="W108" i="2"/>
  <c r="V108" i="2"/>
  <c r="G108" i="2"/>
  <c r="AH119" i="2"/>
  <c r="O103" i="2"/>
  <c r="J103" i="2"/>
  <c r="K114" i="2"/>
  <c r="I113" i="2"/>
  <c r="T103" i="2"/>
  <c r="F114" i="2"/>
  <c r="R109" i="2"/>
  <c r="E108" i="2"/>
  <c r="Q103" i="2"/>
  <c r="AH109" i="2"/>
  <c r="T113" i="2"/>
  <c r="S109" i="2"/>
  <c r="AF108" i="2"/>
  <c r="K108" i="2"/>
  <c r="J108" i="2"/>
  <c r="Z113" i="2"/>
  <c r="Y109" i="2"/>
  <c r="AB108" i="2"/>
  <c r="U113" i="2"/>
  <c r="O113" i="2"/>
  <c r="AG109" i="2"/>
  <c r="AB103" i="2"/>
  <c r="V104" i="2"/>
  <c r="AG108" i="2"/>
  <c r="L108" i="2"/>
  <c r="L109" i="2"/>
  <c r="G114" i="2"/>
  <c r="AA103" i="2"/>
  <c r="E109" i="2"/>
  <c r="E104" i="2"/>
  <c r="AD108" i="2"/>
  <c r="E99" i="2"/>
  <c r="Y113" i="2"/>
  <c r="H113" i="2"/>
  <c r="AC103" i="2"/>
  <c r="H108" i="2"/>
  <c r="F109" i="2"/>
  <c r="H109" i="2"/>
  <c r="S113" i="2"/>
  <c r="AF109" i="2"/>
  <c r="M98" i="2"/>
  <c r="Q108" i="2"/>
  <c r="L118" i="2"/>
  <c r="AF119" i="2"/>
  <c r="R119" i="2"/>
  <c r="J114" i="2"/>
  <c r="H114" i="2"/>
  <c r="AI118" i="2"/>
  <c r="M118" i="2"/>
  <c r="AH114" i="2"/>
  <c r="AG119" i="2"/>
  <c r="AF113" i="2"/>
  <c r="Q104" i="2"/>
  <c r="AE114" i="2"/>
  <c r="S108" i="2"/>
  <c r="Q113" i="2"/>
  <c r="E113" i="2"/>
  <c r="Y108" i="2"/>
  <c r="AF114" i="2"/>
  <c r="W113" i="2"/>
  <c r="M108" i="2"/>
  <c r="X118" i="2"/>
  <c r="I119" i="2"/>
  <c r="AG118" i="2"/>
  <c r="X113" i="2"/>
  <c r="I109" i="2"/>
  <c r="Z114" i="2"/>
  <c r="Z109" i="2"/>
  <c r="AA109" i="2"/>
  <c r="AI120" i="2"/>
  <c r="AA113" i="2"/>
  <c r="N108" i="2"/>
  <c r="AD109" i="2"/>
  <c r="L119" i="2"/>
  <c r="AF118" i="2"/>
  <c r="W118" i="2"/>
  <c r="Z108" i="2"/>
  <c r="F118" i="2"/>
  <c r="Q109" i="2"/>
  <c r="K104" i="2"/>
  <c r="I114" i="2"/>
  <c r="AB109" i="2"/>
  <c r="AA114" i="2"/>
  <c r="Y119" i="2"/>
  <c r="Q119" i="2"/>
  <c r="E103" i="2"/>
  <c r="P109" i="2"/>
  <c r="L113" i="2"/>
  <c r="T114" i="2"/>
  <c r="G98" i="2"/>
  <c r="AC118" i="2"/>
  <c r="R108" i="2"/>
  <c r="AB113" i="2"/>
  <c r="N114" i="2"/>
  <c r="AD114" i="2"/>
  <c r="J113" i="2"/>
  <c r="Z123" i="2"/>
  <c r="G99" i="2"/>
  <c r="I108" i="2"/>
  <c r="O109" i="2"/>
  <c r="H99" i="2"/>
  <c r="P113" i="2"/>
  <c r="N113" i="2"/>
  <c r="V109" i="2"/>
  <c r="V114" i="2"/>
  <c r="J118" i="2"/>
  <c r="X114" i="2"/>
  <c r="T124" i="2"/>
  <c r="E124" i="2"/>
  <c r="AC114" i="2"/>
  <c r="AI123" i="2"/>
  <c r="I123" i="2"/>
  <c r="T123" i="2"/>
  <c r="Y118" i="2"/>
  <c r="P119" i="2"/>
  <c r="AH123" i="2"/>
  <c r="E119" i="2"/>
  <c r="R124" i="2"/>
  <c r="U109" i="2"/>
  <c r="AC113" i="2"/>
  <c r="U114" i="2"/>
  <c r="G113" i="2"/>
  <c r="AE118" i="2"/>
  <c r="AC129" i="2"/>
  <c r="AB114" i="2"/>
  <c r="T118" i="2"/>
  <c r="F119" i="2"/>
  <c r="U118" i="2"/>
  <c r="J119" i="2"/>
  <c r="R118" i="2"/>
  <c r="E114" i="2"/>
  <c r="Q114" i="2"/>
  <c r="T119" i="2"/>
  <c r="P114" i="2"/>
  <c r="O114" i="2"/>
  <c r="I118" i="2"/>
  <c r="AH113" i="2"/>
  <c r="Y124" i="2"/>
  <c r="M119" i="2"/>
  <c r="AG114" i="2"/>
  <c r="S114" i="2"/>
  <c r="X108" i="2"/>
  <c r="AC119" i="2"/>
  <c r="X109" i="2"/>
  <c r="G123" i="2"/>
  <c r="L114" i="2"/>
  <c r="W114" i="2"/>
  <c r="P123" i="2"/>
  <c r="F113" i="2"/>
  <c r="AE113" i="2"/>
  <c r="O118" i="2"/>
  <c r="AG123" i="2"/>
  <c r="AD119" i="2"/>
  <c r="AH118" i="2"/>
  <c r="E118" i="2"/>
  <c r="K118" i="2"/>
  <c r="N119" i="2"/>
  <c r="V119" i="2"/>
  <c r="W119" i="2"/>
  <c r="S118" i="2"/>
  <c r="V118" i="2"/>
  <c r="M109" i="2"/>
  <c r="N124" i="2"/>
  <c r="AC109" i="2"/>
  <c r="R114" i="2"/>
  <c r="AA118" i="2"/>
  <c r="G118" i="2"/>
  <c r="AD124" i="2"/>
  <c r="AG124" i="2"/>
  <c r="K113" i="2"/>
  <c r="P118" i="2"/>
  <c r="AE119" i="2"/>
  <c r="AD113" i="2"/>
  <c r="N118" i="2"/>
  <c r="Z119" i="2"/>
  <c r="M113" i="2"/>
  <c r="S124" i="2"/>
  <c r="V123" i="2"/>
  <c r="H124" i="2"/>
  <c r="AD129" i="2"/>
  <c r="X128" i="2"/>
  <c r="F128" i="2"/>
  <c r="O128" i="2"/>
  <c r="X129" i="2"/>
  <c r="AB118" i="2"/>
  <c r="AC128" i="2"/>
  <c r="X124" i="2"/>
  <c r="AG113" i="2"/>
  <c r="S119" i="2"/>
  <c r="F124" i="2"/>
  <c r="F133" i="2"/>
  <c r="AC124" i="2"/>
  <c r="AE123" i="2"/>
  <c r="R123" i="2"/>
  <c r="G128" i="2"/>
  <c r="W124" i="2"/>
  <c r="G124" i="2"/>
  <c r="J129" i="2"/>
  <c r="O123" i="2"/>
  <c r="G119" i="2"/>
  <c r="Q123" i="2"/>
  <c r="H119" i="2"/>
  <c r="H118" i="2"/>
  <c r="K123" i="2"/>
  <c r="K119" i="2"/>
  <c r="AF124" i="2"/>
  <c r="Z128" i="2"/>
  <c r="Q124" i="2"/>
  <c r="U123" i="2"/>
  <c r="AE124" i="2"/>
  <c r="N128" i="2"/>
  <c r="U104" i="2"/>
  <c r="AA124" i="2"/>
  <c r="U124" i="2"/>
  <c r="U119" i="2"/>
  <c r="R113" i="2"/>
  <c r="J124" i="2"/>
  <c r="AD118" i="2"/>
  <c r="AE129" i="2"/>
  <c r="X123" i="2"/>
  <c r="R129" i="2"/>
  <c r="E123" i="2"/>
  <c r="L128" i="2"/>
  <c r="V129" i="2"/>
  <c r="AA119" i="2"/>
  <c r="AI135" i="2"/>
  <c r="P134" i="2"/>
  <c r="V128" i="2"/>
  <c r="M129" i="2"/>
  <c r="AE128" i="2"/>
  <c r="V134" i="2"/>
  <c r="O124" i="2"/>
  <c r="M124" i="2"/>
  <c r="G129" i="2"/>
  <c r="W134" i="2"/>
  <c r="AH124" i="2"/>
  <c r="Q118" i="2"/>
  <c r="T134" i="2"/>
  <c r="G133" i="2"/>
  <c r="W123" i="2"/>
  <c r="Z118" i="2"/>
  <c r="Y129" i="2"/>
  <c r="AG143" i="2"/>
  <c r="H129" i="2"/>
  <c r="P124" i="2"/>
  <c r="AD123" i="2"/>
  <c r="AF123" i="2"/>
  <c r="H134" i="2"/>
  <c r="AC123" i="2"/>
  <c r="F123" i="2"/>
  <c r="AB134" i="2"/>
  <c r="I124" i="2"/>
  <c r="K133" i="2"/>
  <c r="AB123" i="2"/>
  <c r="AG133" i="2"/>
  <c r="E133" i="2"/>
  <c r="J123" i="2"/>
  <c r="K124" i="2"/>
  <c r="P129" i="2"/>
  <c r="S123" i="2"/>
  <c r="N123" i="2"/>
  <c r="H123" i="2"/>
  <c r="S133" i="2"/>
  <c r="AI134" i="2"/>
  <c r="Y123" i="2"/>
  <c r="AA123" i="2"/>
  <c r="Z134" i="2"/>
  <c r="AB124" i="2"/>
  <c r="L124" i="2"/>
  <c r="AF129" i="2"/>
  <c r="N134" i="2"/>
  <c r="M133" i="2"/>
  <c r="Y128" i="2"/>
  <c r="Q128" i="2"/>
  <c r="AI119" i="2"/>
  <c r="K128" i="2"/>
  <c r="I128" i="2"/>
  <c r="Y114" i="2"/>
  <c r="M123" i="2"/>
  <c r="AB119" i="2"/>
  <c r="O119" i="2"/>
  <c r="R133" i="2"/>
  <c r="L123" i="2"/>
  <c r="X119" i="2"/>
  <c r="I133" i="2"/>
  <c r="P133" i="2"/>
  <c r="M134" i="2"/>
  <c r="K129" i="2"/>
  <c r="V124" i="2"/>
  <c r="AI124" i="2"/>
  <c r="J133" i="2"/>
  <c r="P139" i="2"/>
  <c r="AG128" i="2"/>
  <c r="AC134" i="2"/>
  <c r="AG129" i="2"/>
  <c r="Z133" i="2"/>
  <c r="Q133" i="2"/>
  <c r="J134" i="2"/>
  <c r="AA133" i="2"/>
  <c r="S128" i="2"/>
  <c r="T133" i="2"/>
  <c r="L129" i="2"/>
  <c r="N133" i="2"/>
  <c r="AE133" i="2"/>
  <c r="U134" i="2"/>
  <c r="AF134" i="2"/>
  <c r="L133" i="2"/>
  <c r="K139" i="2"/>
  <c r="Q134" i="2"/>
  <c r="I129" i="2"/>
  <c r="K138" i="2"/>
  <c r="S139" i="2"/>
  <c r="AF133" i="2"/>
  <c r="O133" i="2"/>
  <c r="O134" i="2"/>
  <c r="G139" i="2"/>
  <c r="J128" i="2"/>
  <c r="U133" i="2"/>
  <c r="S138" i="2"/>
  <c r="Q129" i="2"/>
  <c r="F134" i="2"/>
  <c r="L134" i="2"/>
  <c r="X133" i="2"/>
  <c r="W133" i="2"/>
  <c r="O129" i="2"/>
  <c r="U129" i="2"/>
  <c r="S129" i="2"/>
  <c r="I134" i="2"/>
  <c r="K134" i="2"/>
  <c r="Z124" i="2"/>
  <c r="L138" i="2"/>
  <c r="Y133" i="2"/>
  <c r="AI145" i="2"/>
  <c r="AF128" i="2"/>
  <c r="R128" i="2"/>
  <c r="H133" i="2"/>
  <c r="AB128" i="2"/>
  <c r="E128" i="2"/>
  <c r="X134" i="2"/>
  <c r="W128" i="2"/>
  <c r="E134" i="2"/>
  <c r="R134" i="2"/>
  <c r="AD133" i="2"/>
  <c r="AD128" i="2"/>
  <c r="T129" i="2"/>
  <c r="X139" i="2"/>
  <c r="Y134" i="2"/>
  <c r="AA134" i="2"/>
  <c r="M128" i="2"/>
  <c r="P128" i="2"/>
  <c r="AA129" i="2"/>
  <c r="AE134" i="2"/>
  <c r="AD134" i="2"/>
  <c r="V133" i="2"/>
  <c r="T128" i="2"/>
  <c r="U128" i="2"/>
  <c r="E138" i="2"/>
  <c r="H128" i="2"/>
  <c r="AG134" i="2"/>
  <c r="Z129" i="2"/>
  <c r="AC133" i="2"/>
  <c r="W129" i="2"/>
  <c r="E129" i="2"/>
  <c r="O138" i="2"/>
  <c r="AI144" i="2"/>
  <c r="AB143" i="2"/>
  <c r="N143" i="2"/>
  <c r="AI133" i="2"/>
  <c r="AC143" i="2"/>
  <c r="AA139" i="2"/>
  <c r="F129" i="2"/>
  <c r="AH138" i="2"/>
  <c r="U138" i="2"/>
  <c r="AH134" i="2"/>
  <c r="AB139" i="2"/>
  <c r="AD139" i="2"/>
  <c r="AF139" i="2"/>
  <c r="Y143" i="2"/>
  <c r="T139" i="2"/>
  <c r="AG138" i="2"/>
  <c r="AE139" i="2"/>
  <c r="I138" i="2"/>
  <c r="AB138" i="2"/>
  <c r="Q139" i="2"/>
  <c r="T138" i="2"/>
  <c r="G134" i="2"/>
  <c r="F139" i="2"/>
  <c r="R139" i="2"/>
  <c r="S144" i="2"/>
  <c r="AF144" i="2"/>
  <c r="AC138" i="2"/>
  <c r="AE143" i="2"/>
  <c r="AF138" i="2"/>
  <c r="G143" i="2"/>
  <c r="AH139" i="2"/>
  <c r="L143" i="2"/>
  <c r="N129" i="2"/>
  <c r="AI143" i="2"/>
  <c r="AG139" i="2"/>
  <c r="AD138" i="2"/>
  <c r="Z139" i="2"/>
  <c r="E143" i="2"/>
  <c r="V138" i="2"/>
  <c r="AA128" i="2"/>
  <c r="M139" i="2"/>
  <c r="P144" i="2"/>
  <c r="R138" i="2"/>
  <c r="AD143" i="2"/>
  <c r="S134" i="2"/>
  <c r="Z138" i="2"/>
  <c r="F138" i="2"/>
  <c r="AE138" i="2"/>
  <c r="H144" i="2"/>
  <c r="AB133" i="2"/>
  <c r="Q138" i="2"/>
  <c r="W138" i="2"/>
  <c r="J138" i="2"/>
  <c r="N144" i="2"/>
  <c r="G138" i="2"/>
  <c r="W139" i="2"/>
  <c r="P138" i="2"/>
  <c r="X138" i="2"/>
  <c r="R143" i="2"/>
  <c r="O139" i="2"/>
  <c r="H139" i="2"/>
  <c r="AB129" i="2"/>
  <c r="T148" i="2"/>
  <c r="AA138" i="2"/>
  <c r="G144" i="2"/>
  <c r="AD144" i="2"/>
  <c r="F143" i="2"/>
  <c r="N149" i="2"/>
  <c r="I148" i="2"/>
  <c r="Q144" i="2"/>
  <c r="L144" i="2"/>
  <c r="H138" i="2"/>
  <c r="U139" i="2"/>
  <c r="V139" i="2"/>
  <c r="AC144" i="2"/>
  <c r="AA149" i="2"/>
  <c r="K143" i="2"/>
  <c r="I143" i="2"/>
  <c r="I139" i="2"/>
  <c r="N148" i="2"/>
  <c r="F149" i="2"/>
  <c r="O148" i="2"/>
  <c r="AF149" i="2"/>
  <c r="K149" i="2"/>
  <c r="H143" i="2"/>
  <c r="S143" i="2"/>
  <c r="N138" i="2"/>
  <c r="J144" i="2"/>
  <c r="X149" i="2"/>
  <c r="L148" i="2"/>
  <c r="Y149" i="2"/>
  <c r="X143" i="2"/>
  <c r="M143" i="2"/>
  <c r="AH143" i="2"/>
  <c r="I144" i="2"/>
  <c r="W143" i="2"/>
  <c r="AA148" i="2"/>
  <c r="J143" i="2"/>
  <c r="Q143" i="2"/>
  <c r="W149" i="2"/>
  <c r="AC149" i="2"/>
  <c r="L139" i="2"/>
  <c r="T144" i="2"/>
  <c r="AG144" i="2"/>
  <c r="J139" i="2"/>
  <c r="O149" i="2"/>
  <c r="P148" i="2"/>
  <c r="E139" i="2"/>
  <c r="S149" i="2"/>
  <c r="AC139" i="2"/>
  <c r="AE149" i="2"/>
  <c r="F148" i="2"/>
  <c r="J148" i="2"/>
  <c r="Y139" i="2"/>
  <c r="T143" i="2"/>
  <c r="AE148" i="2"/>
  <c r="H149" i="2"/>
  <c r="AA143" i="2"/>
  <c r="N139" i="2"/>
  <c r="AB148" i="2"/>
  <c r="AF143" i="2"/>
  <c r="W148" i="2"/>
  <c r="U144" i="2"/>
  <c r="E149" i="2"/>
  <c r="Z144" i="2"/>
  <c r="R148" i="2"/>
  <c r="AF148" i="2"/>
  <c r="U148" i="2"/>
  <c r="Q149" i="2"/>
  <c r="V148" i="2"/>
  <c r="U143" i="2"/>
  <c r="Y148" i="2"/>
  <c r="G148" i="2"/>
  <c r="AE144" i="2"/>
  <c r="I149" i="2"/>
  <c r="V143" i="2"/>
  <c r="M138" i="2"/>
  <c r="Y144" i="2"/>
  <c r="Z149" i="2"/>
  <c r="V149" i="2"/>
  <c r="Y138" i="2"/>
  <c r="L154" i="2"/>
  <c r="X148" i="2"/>
  <c r="H148" i="2"/>
  <c r="L149" i="2"/>
  <c r="V144" i="2"/>
  <c r="M153" i="2"/>
  <c r="T149" i="2"/>
  <c r="F153" i="2"/>
  <c r="AC154" i="2"/>
  <c r="P149" i="2"/>
  <c r="T154" i="2"/>
  <c r="O144" i="2"/>
  <c r="K148" i="2"/>
  <c r="AC153" i="2"/>
  <c r="M149" i="2"/>
  <c r="AH133" i="2"/>
  <c r="AH148" i="2"/>
  <c r="H154" i="2"/>
  <c r="E153" i="2"/>
  <c r="N153" i="2"/>
  <c r="AH149" i="2"/>
  <c r="Y154" i="2"/>
  <c r="U154" i="2"/>
  <c r="AA144" i="2"/>
  <c r="AH158" i="2"/>
  <c r="AB149" i="2"/>
  <c r="Z153" i="2"/>
  <c r="R149" i="2"/>
  <c r="W153" i="2"/>
  <c r="S148" i="2"/>
  <c r="AB144" i="2"/>
  <c r="J149" i="2"/>
  <c r="Z148" i="2"/>
  <c r="AE154" i="2"/>
  <c r="P153" i="2"/>
  <c r="U149" i="2"/>
  <c r="W144" i="2"/>
  <c r="AG149" i="2"/>
  <c r="Q148" i="2"/>
  <c r="O153" i="2"/>
  <c r="R154" i="2"/>
  <c r="AD154" i="2"/>
  <c r="AA153" i="2"/>
  <c r="AG148" i="2"/>
  <c r="F154" i="2"/>
  <c r="AH144" i="2"/>
  <c r="M144" i="2"/>
  <c r="K144" i="2"/>
  <c r="I153" i="2"/>
  <c r="O143" i="2"/>
  <c r="E144" i="2"/>
  <c r="Q154" i="2"/>
  <c r="AE153" i="2"/>
  <c r="V153" i="2"/>
  <c r="P143" i="2"/>
  <c r="G149" i="2"/>
  <c r="Q159" i="2"/>
  <c r="X154" i="2"/>
  <c r="I154" i="2"/>
  <c r="S153" i="2"/>
  <c r="AB159" i="2"/>
  <c r="Z143" i="2"/>
  <c r="AH153" i="2"/>
  <c r="R153" i="2"/>
  <c r="H158" i="2"/>
  <c r="AA158" i="2"/>
  <c r="L153" i="2"/>
  <c r="W159" i="2"/>
  <c r="H153" i="2"/>
  <c r="K153" i="2"/>
  <c r="AD148" i="2"/>
  <c r="T153" i="2"/>
  <c r="T159" i="2"/>
  <c r="R144" i="2"/>
  <c r="AA154" i="2"/>
  <c r="X144" i="2"/>
  <c r="AI158" i="2"/>
  <c r="G153" i="2"/>
  <c r="O154" i="2"/>
  <c r="M148" i="2"/>
  <c r="W154" i="2"/>
  <c r="AG154" i="2"/>
  <c r="S159" i="2"/>
  <c r="AB154" i="2"/>
  <c r="AI153" i="2"/>
  <c r="AC148" i="2"/>
  <c r="Q153" i="2"/>
  <c r="N154" i="2"/>
  <c r="AH154" i="2"/>
  <c r="F159" i="2"/>
  <c r="N159" i="2"/>
  <c r="F144" i="2"/>
  <c r="E158" i="2"/>
  <c r="AI160" i="2"/>
  <c r="M159" i="2"/>
  <c r="S154" i="2"/>
  <c r="AC159" i="2"/>
  <c r="Y159" i="2"/>
  <c r="AI159" i="2"/>
  <c r="P158" i="2"/>
  <c r="AB158" i="2"/>
  <c r="AD149" i="2"/>
  <c r="N158" i="2"/>
  <c r="T158" i="2"/>
  <c r="X153" i="2"/>
  <c r="V159" i="2"/>
  <c r="G158" i="2"/>
  <c r="M154" i="2"/>
  <c r="AG174" i="2"/>
  <c r="AF158" i="2"/>
  <c r="R159" i="2"/>
  <c r="P159" i="2"/>
  <c r="M163" i="2"/>
  <c r="O158" i="2"/>
  <c r="Q158" i="2"/>
  <c r="G154" i="2"/>
  <c r="M158" i="2"/>
  <c r="I158" i="2"/>
  <c r="AG153" i="2"/>
  <c r="AE158" i="2"/>
  <c r="AC163" i="2"/>
  <c r="X158" i="2"/>
  <c r="J159" i="2"/>
  <c r="Z158" i="2"/>
  <c r="G159" i="2"/>
  <c r="AE159" i="2"/>
  <c r="S158" i="2"/>
  <c r="AH169" i="2"/>
  <c r="AD158" i="2"/>
  <c r="AB153" i="2"/>
  <c r="AD153" i="2"/>
  <c r="V154" i="2"/>
  <c r="X159" i="2"/>
  <c r="E148" i="2"/>
  <c r="J153" i="2"/>
  <c r="O174" i="2"/>
  <c r="V168" i="2"/>
  <c r="H169" i="2"/>
  <c r="L159" i="2"/>
  <c r="U164" i="2"/>
  <c r="AH164" i="2"/>
  <c r="O159" i="2"/>
  <c r="K164" i="2"/>
  <c r="J158" i="2"/>
  <c r="H164" i="2"/>
  <c r="K154" i="2"/>
  <c r="I163" i="2"/>
  <c r="N164" i="2"/>
  <c r="AG158" i="2"/>
  <c r="L163" i="2"/>
  <c r="E159" i="2"/>
  <c r="AB163" i="2"/>
  <c r="J163" i="2"/>
  <c r="V163" i="2"/>
  <c r="AF159" i="2"/>
  <c r="X164" i="2"/>
  <c r="L164" i="2"/>
  <c r="R158" i="2"/>
  <c r="AF153" i="2"/>
  <c r="AI169" i="2"/>
  <c r="P154" i="2"/>
  <c r="W158" i="2"/>
  <c r="F164" i="2"/>
  <c r="U159" i="2"/>
  <c r="X163" i="2"/>
  <c r="AD159" i="2"/>
  <c r="T164" i="2"/>
  <c r="L158" i="2"/>
  <c r="U158" i="2"/>
  <c r="AG164" i="2"/>
  <c r="I169" i="2"/>
  <c r="AI154" i="2"/>
  <c r="AH160" i="2"/>
  <c r="J154" i="2"/>
  <c r="AD163" i="2"/>
  <c r="Z159" i="2"/>
  <c r="AA159" i="2"/>
  <c r="X169" i="2"/>
  <c r="Y153" i="2"/>
  <c r="AA168" i="2"/>
  <c r="U153" i="2"/>
  <c r="AA164" i="2"/>
  <c r="K168" i="2"/>
  <c r="Q163" i="2"/>
  <c r="G169" i="2"/>
  <c r="O164" i="2"/>
  <c r="E154" i="2"/>
  <c r="Y158" i="2"/>
  <c r="AH159" i="2"/>
  <c r="AF164" i="2"/>
  <c r="W163" i="2"/>
  <c r="AF154" i="2"/>
  <c r="AF163" i="2"/>
  <c r="Z154" i="2"/>
  <c r="AG159" i="2"/>
  <c r="AE164" i="2"/>
  <c r="AC158" i="2"/>
  <c r="Y164" i="2"/>
  <c r="F163" i="2"/>
  <c r="AG183" i="2"/>
  <c r="J168" i="2"/>
  <c r="U173" i="2"/>
  <c r="H173" i="2"/>
  <c r="P169" i="2"/>
  <c r="AE169" i="2"/>
  <c r="AG173" i="2"/>
  <c r="W168" i="2"/>
  <c r="Z168" i="2"/>
  <c r="G163" i="2"/>
  <c r="S168" i="2"/>
  <c r="Z164" i="2"/>
  <c r="V158" i="2"/>
  <c r="AA169" i="2"/>
  <c r="R163" i="2"/>
  <c r="E173" i="2"/>
  <c r="E174" i="2"/>
  <c r="H159" i="2"/>
  <c r="S169" i="2"/>
  <c r="O163" i="2"/>
  <c r="J173" i="2"/>
  <c r="AB169" i="2"/>
  <c r="L174" i="2"/>
  <c r="U163" i="2"/>
  <c r="X168" i="2"/>
  <c r="P164" i="2"/>
  <c r="J174" i="2"/>
  <c r="G164" i="2"/>
  <c r="H168" i="2"/>
  <c r="N168" i="2"/>
  <c r="F173" i="2"/>
  <c r="AB164" i="2"/>
  <c r="E169" i="2"/>
  <c r="AD168" i="2"/>
  <c r="Z174" i="2"/>
  <c r="E164" i="2"/>
  <c r="O173" i="2"/>
  <c r="N163" i="2"/>
  <c r="AE163" i="2"/>
  <c r="AF169" i="2"/>
  <c r="AC164" i="2"/>
  <c r="F158" i="2"/>
  <c r="AD164" i="2"/>
  <c r="AH163" i="2"/>
  <c r="E168" i="2"/>
  <c r="AH173" i="2"/>
  <c r="AE168" i="2"/>
  <c r="S164" i="2"/>
  <c r="Y163" i="2"/>
  <c r="AI178" i="2"/>
  <c r="K158" i="2"/>
  <c r="AD173" i="2"/>
  <c r="R174" i="2"/>
  <c r="I173" i="2"/>
  <c r="K159" i="2"/>
  <c r="V169" i="2"/>
  <c r="N169" i="2"/>
  <c r="AB179" i="2"/>
  <c r="AH178" i="2"/>
  <c r="AH168" i="2"/>
  <c r="U169" i="2"/>
  <c r="V178" i="2"/>
  <c r="K163" i="2"/>
  <c r="I179" i="2"/>
  <c r="AH179" i="2"/>
  <c r="M168" i="2"/>
  <c r="Q169" i="2"/>
  <c r="L168" i="2"/>
  <c r="R173" i="2"/>
  <c r="T179" i="2"/>
  <c r="AF178" i="2"/>
  <c r="M164" i="2"/>
  <c r="S173" i="2"/>
  <c r="AG168" i="2"/>
  <c r="S174" i="2"/>
  <c r="P173" i="2"/>
  <c r="O168" i="2"/>
  <c r="Q164" i="2"/>
  <c r="L173" i="2"/>
  <c r="AC168" i="2"/>
  <c r="O178" i="2"/>
  <c r="AI179" i="2"/>
  <c r="P163" i="2"/>
  <c r="N173" i="2"/>
  <c r="M173" i="2"/>
  <c r="AE174" i="2"/>
  <c r="V173" i="2"/>
  <c r="AB178" i="2"/>
  <c r="T163" i="2"/>
  <c r="V174" i="2"/>
  <c r="O169" i="2"/>
  <c r="Q168" i="2"/>
  <c r="AH174" i="2"/>
  <c r="AI170" i="2"/>
  <c r="Y174" i="2"/>
  <c r="M169" i="2"/>
  <c r="AA174" i="2"/>
  <c r="J164" i="2"/>
  <c r="S163" i="2"/>
  <c r="G173" i="2"/>
  <c r="AE173" i="2"/>
  <c r="R168" i="2"/>
  <c r="I178" i="2"/>
  <c r="R169" i="2"/>
  <c r="Z169" i="2"/>
  <c r="W173" i="2"/>
  <c r="H163" i="2"/>
  <c r="W178" i="2"/>
  <c r="L178" i="2"/>
  <c r="Z163" i="2"/>
  <c r="W164" i="2"/>
  <c r="F169" i="2"/>
  <c r="I159" i="2"/>
  <c r="M174" i="2"/>
  <c r="I164" i="2"/>
  <c r="I168" i="2"/>
  <c r="Y173" i="2"/>
  <c r="AA163" i="2"/>
  <c r="L179" i="2"/>
  <c r="R164" i="2"/>
  <c r="E163" i="2"/>
  <c r="AG163" i="2"/>
  <c r="Q184" i="2"/>
  <c r="K179" i="2"/>
  <c r="AC178" i="2"/>
  <c r="AA173" i="2"/>
  <c r="W169" i="2"/>
  <c r="F184" i="2"/>
  <c r="V164" i="2"/>
  <c r="AI184" i="2"/>
  <c r="AD183" i="2"/>
  <c r="G179" i="2"/>
  <c r="F168" i="2"/>
  <c r="U174" i="2"/>
  <c r="AC174" i="2"/>
  <c r="AB174" i="2"/>
  <c r="AC173" i="2"/>
  <c r="AD174" i="2"/>
  <c r="K173" i="2"/>
  <c r="N174" i="2"/>
  <c r="AF168" i="2"/>
  <c r="E184" i="2"/>
  <c r="Y178" i="2"/>
  <c r="G178" i="2"/>
  <c r="AG184" i="2"/>
  <c r="T174" i="2"/>
  <c r="M178" i="2"/>
  <c r="X178" i="2"/>
  <c r="T178" i="2"/>
  <c r="Q173" i="2"/>
  <c r="G168" i="2"/>
  <c r="AB168" i="2"/>
  <c r="I184" i="2"/>
  <c r="T168" i="2"/>
  <c r="V184" i="2"/>
  <c r="AB173" i="2"/>
  <c r="L169" i="2"/>
  <c r="Q174" i="2"/>
  <c r="P168" i="2"/>
  <c r="O179" i="2"/>
  <c r="AF174" i="2"/>
  <c r="H179" i="2"/>
  <c r="T173" i="2"/>
  <c r="J178" i="2"/>
  <c r="Q178" i="2"/>
  <c r="Y169" i="2"/>
  <c r="AA179" i="2"/>
  <c r="E183" i="2"/>
  <c r="P174" i="2"/>
  <c r="X173" i="2"/>
  <c r="X174" i="2"/>
  <c r="W174" i="2"/>
  <c r="G174" i="2"/>
  <c r="K169" i="2"/>
  <c r="AC169" i="2"/>
  <c r="F174" i="2"/>
  <c r="AF173" i="2"/>
  <c r="Z173" i="2"/>
  <c r="AG178" i="2"/>
  <c r="H174" i="2"/>
  <c r="AC179" i="2"/>
  <c r="N179" i="2"/>
  <c r="U184" i="2"/>
  <c r="J169" i="2"/>
  <c r="S184" i="2"/>
  <c r="P178" i="2"/>
  <c r="G183" i="2"/>
  <c r="AD169" i="2"/>
  <c r="AE183" i="2"/>
  <c r="AC188" i="2"/>
  <c r="U188" i="2"/>
  <c r="O183" i="2"/>
  <c r="M183" i="2"/>
  <c r="G184" i="2"/>
  <c r="V188" i="2"/>
  <c r="AH184" i="2"/>
  <c r="H183" i="2"/>
  <c r="J183" i="2"/>
  <c r="I174" i="2"/>
  <c r="W183" i="2"/>
  <c r="Y189" i="2"/>
  <c r="T169" i="2"/>
  <c r="AF179" i="2"/>
  <c r="AE178" i="2"/>
  <c r="H194" i="2"/>
  <c r="H178" i="2"/>
  <c r="U168" i="2"/>
  <c r="N184" i="2"/>
  <c r="L189" i="2"/>
  <c r="AG179" i="2"/>
  <c r="J179" i="2"/>
  <c r="AE188" i="2"/>
  <c r="V179" i="2"/>
  <c r="K174" i="2"/>
  <c r="I189" i="2"/>
  <c r="Y179" i="2"/>
  <c r="R178" i="2"/>
  <c r="AE184" i="2"/>
  <c r="AB184" i="2"/>
  <c r="Z183" i="2"/>
  <c r="AD184" i="2"/>
  <c r="N178" i="2"/>
  <c r="N183" i="2"/>
  <c r="I183" i="2"/>
  <c r="AI180" i="2"/>
  <c r="Q179" i="2"/>
  <c r="AC184" i="2"/>
  <c r="AF189" i="2"/>
  <c r="P179" i="2"/>
  <c r="J184" i="2"/>
  <c r="Z184" i="2"/>
  <c r="L184" i="2"/>
  <c r="T183" i="2"/>
  <c r="AC183" i="2"/>
  <c r="Y168" i="2"/>
  <c r="U178" i="2"/>
  <c r="S189" i="2"/>
  <c r="M179" i="2"/>
  <c r="S178" i="2"/>
  <c r="Q183" i="2"/>
  <c r="AD179" i="2"/>
  <c r="E178" i="2"/>
  <c r="AG169" i="2"/>
  <c r="F183" i="2"/>
  <c r="K178" i="2"/>
  <c r="E179" i="2"/>
  <c r="K184" i="2"/>
  <c r="V183" i="2"/>
  <c r="W179" i="2"/>
  <c r="AI168" i="2"/>
  <c r="U183" i="2"/>
  <c r="X183" i="2"/>
  <c r="K189" i="2"/>
  <c r="L183" i="2"/>
  <c r="Z179" i="2"/>
  <c r="AA178" i="2"/>
  <c r="I193" i="2"/>
  <c r="X179" i="2"/>
  <c r="S188" i="2"/>
  <c r="R189" i="2"/>
  <c r="X193" i="2"/>
  <c r="P184" i="2"/>
  <c r="S183" i="2"/>
  <c r="W189" i="2"/>
  <c r="E189" i="2"/>
  <c r="AF183" i="2"/>
  <c r="V189" i="2"/>
  <c r="O194" i="2"/>
  <c r="F178" i="2"/>
  <c r="AF184" i="2"/>
  <c r="AD188" i="2"/>
  <c r="AB183" i="2"/>
  <c r="Y184" i="2"/>
  <c r="AB189" i="2"/>
  <c r="Q189" i="2"/>
  <c r="AA184" i="2"/>
  <c r="W188" i="2"/>
  <c r="O184" i="2"/>
  <c r="AE189" i="2"/>
  <c r="AA194" i="2"/>
  <c r="AC189" i="2"/>
  <c r="M193" i="2"/>
  <c r="S179" i="2"/>
  <c r="W184" i="2"/>
  <c r="X188" i="2"/>
  <c r="U179" i="2"/>
  <c r="K183" i="2"/>
  <c r="M188" i="2"/>
  <c r="T193" i="2"/>
  <c r="P189" i="2"/>
  <c r="T189" i="2"/>
  <c r="J189" i="2"/>
  <c r="R183" i="2"/>
  <c r="G188" i="2"/>
  <c r="Z189" i="2"/>
  <c r="M189" i="2"/>
  <c r="O189" i="2"/>
  <c r="AD178" i="2"/>
  <c r="Y188" i="2"/>
  <c r="Z193" i="2"/>
  <c r="H193" i="2"/>
  <c r="M184" i="2"/>
  <c r="X184" i="2"/>
  <c r="Y183" i="2"/>
  <c r="X194" i="2"/>
  <c r="H189" i="2"/>
  <c r="P183" i="2"/>
  <c r="T184" i="2"/>
  <c r="AH183" i="2"/>
  <c r="AI183" i="2"/>
  <c r="R179" i="2"/>
  <c r="L188" i="2"/>
  <c r="AE179" i="2"/>
  <c r="AA183" i="2"/>
  <c r="T188" i="2"/>
  <c r="O188" i="2"/>
  <c r="I188" i="2"/>
  <c r="P194" i="2"/>
  <c r="J188" i="2"/>
  <c r="E193" i="2"/>
  <c r="W193" i="2"/>
  <c r="AD193" i="2"/>
  <c r="K193" i="2"/>
  <c r="V194" i="2"/>
  <c r="N189" i="2"/>
  <c r="E194" i="2"/>
  <c r="L193" i="2"/>
  <c r="AB188" i="2"/>
  <c r="R193" i="2"/>
  <c r="AD194" i="2"/>
  <c r="F189" i="2"/>
  <c r="R184" i="2"/>
  <c r="AF188" i="2"/>
  <c r="G189" i="2"/>
  <c r="AI193" i="2"/>
  <c r="AA188" i="2"/>
  <c r="G194" i="2"/>
  <c r="F179" i="2"/>
  <c r="L194" i="2"/>
  <c r="Z178" i="2"/>
  <c r="Q188" i="2"/>
  <c r="R194" i="2"/>
  <c r="AB194" i="2"/>
  <c r="T194" i="2"/>
  <c r="E188" i="2"/>
  <c r="X189" i="2"/>
  <c r="N193" i="2"/>
  <c r="AA193" i="2"/>
  <c r="J193" i="2"/>
  <c r="F194" i="2"/>
  <c r="N188" i="2"/>
  <c r="AA189" i="2"/>
  <c r="R188" i="2"/>
  <c r="AF194" i="2"/>
  <c r="AD189" i="2"/>
  <c r="Y193" i="2"/>
  <c r="H184" i="2"/>
  <c r="U189" i="2"/>
  <c r="K188" i="2"/>
  <c r="U194" i="2"/>
  <c r="AC193" i="2"/>
  <c r="AB193" i="2"/>
  <c r="AH194" i="2"/>
  <c r="AH193" i="2"/>
  <c r="S194" i="2"/>
  <c r="J194" i="2"/>
  <c r="W194" i="2"/>
  <c r="AI194" i="2"/>
  <c r="Y194" i="2"/>
  <c r="AG194" i="2"/>
  <c r="S193" i="2"/>
  <c r="Z188" i="2"/>
  <c r="P188" i="2"/>
  <c r="N194" i="2"/>
  <c r="M194" i="2"/>
  <c r="AG193" i="2"/>
  <c r="O193" i="2"/>
  <c r="G193" i="2"/>
  <c r="Q193" i="2"/>
  <c r="AE194" i="2"/>
  <c r="Q194" i="2"/>
  <c r="F188" i="2"/>
  <c r="P193" i="2"/>
  <c r="Z194" i="2"/>
  <c r="I194" i="2"/>
  <c r="H188" i="2"/>
  <c r="AC194" i="2"/>
  <c r="AI195" i="2"/>
  <c r="AE193" i="2"/>
  <c r="U193" i="2"/>
  <c r="K194" i="2"/>
  <c r="F193" i="2"/>
  <c r="V193" i="2"/>
  <c r="AF193" i="2"/>
  <c r="G1112" i="1"/>
  <c r="F1112" i="1"/>
  <c r="AG19" i="2"/>
  <c r="AI19" i="2"/>
  <c r="AI18" i="2"/>
  <c r="T18" i="2"/>
  <c r="AF18" i="2"/>
  <c r="M19" i="2"/>
  <c r="Y18" i="2"/>
  <c r="T19" i="2"/>
  <c r="AG18" i="2"/>
  <c r="U19" i="2"/>
  <c r="AB19" i="2"/>
  <c r="X18" i="2"/>
  <c r="AF19" i="2"/>
  <c r="O18" i="2"/>
  <c r="Q18" i="2"/>
  <c r="AE18" i="2"/>
  <c r="W19" i="2"/>
  <c r="V19" i="2"/>
  <c r="AC18" i="2"/>
  <c r="AA18" i="2"/>
  <c r="X19" i="2"/>
  <c r="P18" i="2"/>
  <c r="AB18" i="2"/>
  <c r="AD18" i="2"/>
  <c r="M18" i="2"/>
  <c r="AA19" i="2"/>
  <c r="AH18" i="2"/>
  <c r="N18" i="2"/>
  <c r="S18" i="2"/>
  <c r="AD19" i="2"/>
  <c r="R18" i="2"/>
  <c r="AC19" i="2"/>
  <c r="Z18" i="2"/>
  <c r="U18" i="2"/>
  <c r="Z19" i="2"/>
  <c r="AH19" i="2"/>
  <c r="Y19" i="2"/>
  <c r="Q19" i="2"/>
  <c r="N19" i="2"/>
  <c r="AE19" i="2"/>
  <c r="P19" i="2"/>
  <c r="S19" i="2"/>
  <c r="V18" i="2"/>
  <c r="W18" i="2"/>
  <c r="R19" i="2"/>
  <c r="O19" i="2"/>
  <c r="AI20" i="2"/>
  <c r="T20" i="2"/>
  <c r="Q20" i="2"/>
  <c r="AC20" i="2"/>
  <c r="AF20" i="2"/>
  <c r="Z20" i="2"/>
  <c r="S20" i="2"/>
  <c r="U20" i="2"/>
  <c r="AA20" i="2"/>
  <c r="X20" i="2"/>
  <c r="AG20" i="2"/>
  <c r="R20" i="2"/>
  <c r="AE20" i="2"/>
  <c r="Y20" i="2"/>
  <c r="N20" i="2"/>
  <c r="V20" i="2"/>
  <c r="AB20" i="2"/>
  <c r="W20" i="2"/>
  <c r="AD20" i="2"/>
  <c r="O20" i="2"/>
  <c r="AH20" i="2"/>
  <c r="P20" i="2"/>
  <c r="AP129" i="2" l="1"/>
  <c r="AP128" i="2"/>
  <c r="AP127" i="2"/>
  <c r="AP126" i="2"/>
  <c r="AL126" i="2"/>
  <c r="AP117" i="2"/>
  <c r="AP119" i="2"/>
  <c r="AP118" i="2"/>
  <c r="AL116" i="2"/>
  <c r="AP116" i="2"/>
  <c r="AP120" i="2"/>
  <c r="AL120" i="2"/>
  <c r="AP154" i="2"/>
  <c r="AP151" i="2"/>
  <c r="AL151" i="2"/>
  <c r="AP152" i="2"/>
  <c r="AP153" i="2"/>
  <c r="AP106" i="2"/>
  <c r="AP109" i="2"/>
  <c r="AP108" i="2"/>
  <c r="AP107" i="2"/>
  <c r="AL106" i="2"/>
  <c r="AP92" i="2"/>
  <c r="AP93" i="2"/>
  <c r="AP91" i="2"/>
  <c r="AL91" i="2"/>
  <c r="AP94" i="2"/>
  <c r="AP83" i="2"/>
  <c r="AP81" i="2"/>
  <c r="AP84" i="2"/>
  <c r="AP82" i="2"/>
  <c r="AL81" i="2"/>
  <c r="AP62" i="2"/>
  <c r="AP64" i="2"/>
  <c r="AP61" i="2"/>
  <c r="AL61" i="2"/>
  <c r="AP63" i="2"/>
  <c r="AP170" i="2"/>
  <c r="AL170" i="2"/>
  <c r="AP160" i="2"/>
  <c r="AL160" i="2"/>
  <c r="AL141" i="2"/>
  <c r="AP144" i="2"/>
  <c r="AP143" i="2"/>
  <c r="AP141" i="2"/>
  <c r="AP142" i="2"/>
  <c r="AP122" i="2"/>
  <c r="AP121" i="2"/>
  <c r="AL121" i="2"/>
  <c r="AP124" i="2"/>
  <c r="AP123" i="2"/>
  <c r="AP74" i="2"/>
  <c r="AP73" i="2"/>
  <c r="AP72" i="2"/>
  <c r="AP71" i="2"/>
  <c r="AL71" i="2"/>
  <c r="AP66" i="2"/>
  <c r="AL66" i="2"/>
  <c r="AP69" i="2"/>
  <c r="AP67" i="2"/>
  <c r="AP68" i="2"/>
  <c r="AP110" i="2"/>
  <c r="AL110" i="2"/>
  <c r="AP161" i="2"/>
  <c r="AL161" i="2"/>
  <c r="AP163" i="2"/>
  <c r="AP162" i="2"/>
  <c r="AP164" i="2"/>
  <c r="AP86" i="2"/>
  <c r="AL86" i="2"/>
  <c r="AP89" i="2"/>
  <c r="AP88" i="2"/>
  <c r="AP87" i="2"/>
  <c r="AP48" i="2"/>
  <c r="AP47" i="2"/>
  <c r="AP49" i="2"/>
  <c r="AL46" i="2"/>
  <c r="AP46" i="2"/>
  <c r="AL51" i="2"/>
  <c r="AP54" i="2"/>
  <c r="AP53" i="2"/>
  <c r="AP52" i="2"/>
  <c r="AP51" i="2"/>
  <c r="AP177" i="2"/>
  <c r="AP179" i="2"/>
  <c r="AP178" i="2"/>
  <c r="AP176" i="2"/>
  <c r="AL176" i="2"/>
  <c r="AL111" i="2"/>
  <c r="AP114" i="2"/>
  <c r="AP113" i="2"/>
  <c r="AP112" i="2"/>
  <c r="AP111" i="2"/>
  <c r="AP98" i="2"/>
  <c r="AP97" i="2"/>
  <c r="AP96" i="2"/>
  <c r="AL96" i="2"/>
  <c r="AP99" i="2"/>
  <c r="AP134" i="2"/>
  <c r="AP131" i="2"/>
  <c r="AP133" i="2"/>
  <c r="AP132" i="2"/>
  <c r="AL131" i="2"/>
  <c r="AL85" i="2"/>
  <c r="AP85" i="2"/>
  <c r="AP75" i="2"/>
  <c r="AL75" i="2"/>
  <c r="AP103" i="2"/>
  <c r="AP104" i="2"/>
  <c r="AP102" i="2"/>
  <c r="AP101" i="2"/>
  <c r="AL101" i="2"/>
  <c r="AL76" i="2"/>
  <c r="AP77" i="2"/>
  <c r="AP76" i="2"/>
  <c r="AP79" i="2"/>
  <c r="AP78" i="2"/>
  <c r="AP195" i="2"/>
  <c r="AL195" i="2"/>
  <c r="AL171" i="2"/>
  <c r="AP172" i="2"/>
  <c r="AP171" i="2"/>
  <c r="AP174" i="2"/>
  <c r="AP173" i="2"/>
  <c r="AP58" i="2"/>
  <c r="AL56" i="2"/>
  <c r="AP59" i="2"/>
  <c r="AP56" i="2"/>
  <c r="AP57" i="2"/>
  <c r="AP158" i="2"/>
  <c r="AP159" i="2"/>
  <c r="AP157" i="2"/>
  <c r="AP156" i="2"/>
  <c r="AL156" i="2"/>
  <c r="AP135" i="2"/>
  <c r="AL135" i="2"/>
  <c r="AP60" i="2"/>
  <c r="AL60" i="2"/>
  <c r="AP138" i="2"/>
  <c r="AP137" i="2"/>
  <c r="AP139" i="2"/>
  <c r="AP136" i="2"/>
  <c r="AL136" i="2"/>
  <c r="AP145" i="2"/>
  <c r="AL145" i="2"/>
  <c r="AP182" i="2"/>
  <c r="AP181" i="2"/>
  <c r="AL181" i="2"/>
  <c r="AP184" i="2"/>
  <c r="AP183" i="2"/>
  <c r="AP188" i="2"/>
  <c r="AP189" i="2"/>
  <c r="AP187" i="2"/>
  <c r="AP186" i="2"/>
  <c r="AL186" i="2"/>
  <c r="AL180" i="2"/>
  <c r="AP180" i="2"/>
  <c r="AP167" i="2"/>
  <c r="AP169" i="2"/>
  <c r="AP168" i="2"/>
  <c r="AP166" i="2"/>
  <c r="AL166" i="2"/>
  <c r="AP194" i="2"/>
  <c r="AP193" i="2"/>
  <c r="AP191" i="2"/>
  <c r="AP192" i="2"/>
  <c r="AL191" i="2"/>
  <c r="AP146" i="2"/>
  <c r="AL146" i="2"/>
  <c r="AP149" i="2"/>
  <c r="AP148" i="2"/>
  <c r="AP147" i="2"/>
  <c r="AP50" i="2"/>
  <c r="AL50" i="2"/>
  <c r="AP100" i="2"/>
  <c r="AL100" i="2"/>
  <c r="AP16" i="2"/>
  <c r="AL20" i="2"/>
  <c r="AV20" i="2" s="1"/>
  <c r="AP20" i="2"/>
  <c r="AW20" i="2" s="1"/>
  <c r="AI24" i="2"/>
  <c r="AI23" i="2"/>
  <c r="AI25" i="2"/>
  <c r="AG40" i="2"/>
  <c r="AI40" i="2"/>
  <c r="AI38" i="2"/>
  <c r="AH38" i="2"/>
  <c r="AI39" i="2"/>
  <c r="AH39" i="2"/>
  <c r="AG38" i="2"/>
  <c r="AG39" i="2"/>
  <c r="AH40" i="2"/>
  <c r="AP17" i="2"/>
  <c r="AB28" i="2"/>
  <c r="K24" i="2"/>
  <c r="R28" i="2"/>
  <c r="AH29" i="2"/>
  <c r="E28" i="2"/>
  <c r="AB29" i="2"/>
  <c r="AE23" i="2"/>
  <c r="Z23" i="2"/>
  <c r="AF24" i="2"/>
  <c r="X28" i="2"/>
  <c r="AH28" i="2"/>
  <c r="O29" i="2"/>
  <c r="S28" i="2"/>
  <c r="Y24" i="2"/>
  <c r="AD23" i="2"/>
  <c r="U34" i="2"/>
  <c r="U29" i="2"/>
  <c r="Y33" i="2"/>
  <c r="AA24" i="2"/>
  <c r="M28" i="2"/>
  <c r="Y23" i="2"/>
  <c r="F23" i="2"/>
  <c r="W24" i="2"/>
  <c r="M34" i="2"/>
  <c r="T29" i="2"/>
  <c r="W28" i="2"/>
  <c r="O23" i="2"/>
  <c r="AF29" i="2"/>
  <c r="L29" i="2"/>
  <c r="AG23" i="2"/>
  <c r="L24" i="2"/>
  <c r="AF28" i="2"/>
  <c r="AG28" i="2"/>
  <c r="W29" i="2"/>
  <c r="AG24" i="2"/>
  <c r="H24" i="2"/>
  <c r="V28" i="2"/>
  <c r="S24" i="2"/>
  <c r="M33" i="2"/>
  <c r="AB33" i="2"/>
  <c r="Z24" i="2"/>
  <c r="N23" i="2"/>
  <c r="L34" i="2"/>
  <c r="AA29" i="2"/>
  <c r="AC29" i="2"/>
  <c r="V24" i="2"/>
  <c r="F24" i="2"/>
  <c r="AE24" i="2"/>
  <c r="P23" i="2"/>
  <c r="U23" i="2"/>
  <c r="Y29" i="2"/>
  <c r="Y28" i="2"/>
  <c r="V23" i="2"/>
  <c r="AB24" i="2"/>
  <c r="M23" i="2"/>
  <c r="AC33" i="2"/>
  <c r="H28" i="2"/>
  <c r="I24" i="2"/>
  <c r="M24" i="2"/>
  <c r="AC28" i="2"/>
  <c r="L28" i="2"/>
  <c r="R23" i="2"/>
  <c r="U24" i="2"/>
  <c r="AD28" i="2"/>
  <c r="P29" i="2"/>
  <c r="X29" i="2"/>
  <c r="P24" i="2"/>
  <c r="AC34" i="2"/>
  <c r="Q34" i="2"/>
  <c r="P28" i="2"/>
  <c r="W23" i="2"/>
  <c r="P33" i="2"/>
  <c r="J24" i="2"/>
  <c r="F29" i="2"/>
  <c r="K23" i="2"/>
  <c r="AC23" i="2"/>
  <c r="G24" i="2"/>
  <c r="AG33" i="2"/>
  <c r="Q29" i="2"/>
  <c r="K28" i="2"/>
  <c r="R29" i="2"/>
  <c r="AH24" i="2"/>
  <c r="AI34" i="2"/>
  <c r="I34" i="2"/>
  <c r="AH23" i="2"/>
  <c r="Q23" i="2"/>
  <c r="X34" i="2"/>
  <c r="AI29" i="2"/>
  <c r="J23" i="2"/>
  <c r="AA28" i="2"/>
  <c r="R33" i="2"/>
  <c r="Z29" i="2"/>
  <c r="H33" i="2"/>
  <c r="Q24" i="2"/>
  <c r="R24" i="2"/>
  <c r="F28" i="2"/>
  <c r="N33" i="2"/>
  <c r="AE38" i="2"/>
  <c r="M29" i="2"/>
  <c r="T34" i="2"/>
  <c r="AD29" i="2"/>
  <c r="X33" i="2"/>
  <c r="AF34" i="2"/>
  <c r="I28" i="2"/>
  <c r="T23" i="2"/>
  <c r="E33" i="2"/>
  <c r="V33" i="2"/>
  <c r="Q28" i="2"/>
  <c r="V29" i="2"/>
  <c r="AD24" i="2"/>
  <c r="J29" i="2"/>
  <c r="T24" i="2"/>
  <c r="AE29" i="2"/>
  <c r="U28" i="2"/>
  <c r="S29" i="2"/>
  <c r="O24" i="2"/>
  <c r="H23" i="2"/>
  <c r="I23" i="2"/>
  <c r="K34" i="2"/>
  <c r="E29" i="2"/>
  <c r="AA33" i="2"/>
  <c r="AC24" i="2"/>
  <c r="AE28" i="2"/>
  <c r="I29" i="2"/>
  <c r="N24" i="2"/>
  <c r="AE33" i="2"/>
  <c r="U33" i="2"/>
  <c r="AA23" i="2"/>
  <c r="W33" i="2"/>
  <c r="H34" i="2"/>
  <c r="F34" i="2"/>
  <c r="O33" i="2"/>
  <c r="J28" i="2"/>
  <c r="Q33" i="2"/>
  <c r="AI28" i="2"/>
  <c r="AB23" i="2"/>
  <c r="G23" i="2"/>
  <c r="J34" i="2"/>
  <c r="X23" i="2"/>
  <c r="X24" i="2"/>
  <c r="G29" i="2"/>
  <c r="E34" i="2"/>
  <c r="G33" i="2"/>
  <c r="N39" i="2"/>
  <c r="X38" i="2"/>
  <c r="E43" i="2"/>
  <c r="AB38" i="2"/>
  <c r="Y34" i="2"/>
  <c r="N29" i="2"/>
  <c r="AB39" i="2"/>
  <c r="T28" i="2"/>
  <c r="AA39" i="2"/>
  <c r="N34" i="2"/>
  <c r="H38" i="2"/>
  <c r="H39" i="2"/>
  <c r="G28" i="2"/>
  <c r="F33" i="2"/>
  <c r="AH34" i="2"/>
  <c r="Z28" i="2"/>
  <c r="N28" i="2"/>
  <c r="E44" i="2"/>
  <c r="E23" i="2"/>
  <c r="AD34" i="2"/>
  <c r="P34" i="2"/>
  <c r="Z34" i="2"/>
  <c r="AD39" i="2"/>
  <c r="AG29" i="2"/>
  <c r="AF38" i="2"/>
  <c r="I39" i="2"/>
  <c r="Y39" i="2"/>
  <c r="G34" i="2"/>
  <c r="J33" i="2"/>
  <c r="I33" i="2"/>
  <c r="AA34" i="2"/>
  <c r="E24" i="2"/>
  <c r="AB44" i="2"/>
  <c r="K29" i="2"/>
  <c r="H29" i="2"/>
  <c r="O38" i="2"/>
  <c r="AF33" i="2"/>
  <c r="Z33" i="2"/>
  <c r="AC39" i="2"/>
  <c r="AG34" i="2"/>
  <c r="W38" i="2"/>
  <c r="AF23" i="2"/>
  <c r="S23" i="2"/>
  <c r="L23" i="2"/>
  <c r="P38" i="2"/>
  <c r="AD33" i="2"/>
  <c r="K38" i="2"/>
  <c r="K33" i="2"/>
  <c r="S33" i="2"/>
  <c r="P39" i="2"/>
  <c r="G38" i="2"/>
  <c r="M38" i="2"/>
  <c r="R34" i="2"/>
  <c r="R43" i="2"/>
  <c r="O28" i="2"/>
  <c r="V38" i="2"/>
  <c r="L33" i="2"/>
  <c r="S34" i="2"/>
  <c r="V39" i="2"/>
  <c r="Q38" i="2"/>
  <c r="O34" i="2"/>
  <c r="T38" i="2"/>
  <c r="F39" i="2"/>
  <c r="L43" i="2"/>
  <c r="R39" i="2"/>
  <c r="AF43" i="2"/>
  <c r="M39" i="2"/>
  <c r="F38" i="2"/>
  <c r="I44" i="2"/>
  <c r="Q43" i="2"/>
  <c r="AC44" i="2"/>
  <c r="I43" i="2"/>
  <c r="Z44" i="2"/>
  <c r="L38" i="2"/>
  <c r="L39" i="2"/>
  <c r="X39" i="2"/>
  <c r="O43" i="2"/>
  <c r="W39" i="2"/>
  <c r="H44" i="2"/>
  <c r="L44" i="2"/>
  <c r="Z39" i="2"/>
  <c r="AI33" i="2"/>
  <c r="V34" i="2"/>
  <c r="U38" i="2"/>
  <c r="O39" i="2"/>
  <c r="R38" i="2"/>
  <c r="O44" i="2"/>
  <c r="K43" i="2"/>
  <c r="E39" i="2"/>
  <c r="V44" i="2"/>
  <c r="AD44" i="2"/>
  <c r="AH33" i="2"/>
  <c r="AF39" i="2"/>
  <c r="G39" i="2"/>
  <c r="AA38" i="2"/>
  <c r="AG44" i="2"/>
  <c r="T39" i="2"/>
  <c r="Y38" i="2"/>
  <c r="X44" i="2"/>
  <c r="S38" i="2"/>
  <c r="AH44" i="2"/>
  <c r="E38" i="2"/>
  <c r="T33" i="2"/>
  <c r="K39" i="2"/>
  <c r="AB34" i="2"/>
  <c r="J38" i="2"/>
  <c r="Y44" i="2"/>
  <c r="AD38" i="2"/>
  <c r="H43" i="2"/>
  <c r="Q39" i="2"/>
  <c r="T43" i="2"/>
  <c r="K44" i="2"/>
  <c r="AF44" i="2"/>
  <c r="AC38" i="2"/>
  <c r="W34" i="2"/>
  <c r="AE44" i="2"/>
  <c r="AE34" i="2"/>
  <c r="T44" i="2"/>
  <c r="U43" i="2"/>
  <c r="M43" i="2"/>
  <c r="N38" i="2"/>
  <c r="Z38" i="2"/>
  <c r="S39" i="2"/>
  <c r="I38" i="2"/>
  <c r="J39" i="2"/>
  <c r="J44" i="2"/>
  <c r="U39" i="2"/>
  <c r="W43" i="2"/>
  <c r="AH43" i="2"/>
  <c r="F44" i="2"/>
  <c r="AI44" i="2"/>
  <c r="AI43" i="2"/>
  <c r="G44" i="2"/>
  <c r="X43" i="2"/>
  <c r="AC43" i="2"/>
  <c r="AD43" i="2"/>
  <c r="N44" i="2"/>
  <c r="AE39" i="2"/>
  <c r="N43" i="2"/>
  <c r="V43" i="2"/>
  <c r="P44" i="2"/>
  <c r="G43" i="2"/>
  <c r="Q44" i="2"/>
  <c r="AE43" i="2"/>
  <c r="U44" i="2"/>
  <c r="AG43" i="2"/>
  <c r="J43" i="2"/>
  <c r="M44" i="2"/>
  <c r="AA44" i="2"/>
  <c r="P43" i="2"/>
  <c r="AB43" i="2"/>
  <c r="AA43" i="2"/>
  <c r="S43" i="2"/>
  <c r="Z43" i="2"/>
  <c r="R44" i="2"/>
  <c r="S44" i="2"/>
  <c r="Y43" i="2"/>
  <c r="F43" i="2"/>
  <c r="W44" i="2"/>
  <c r="AL16" i="2"/>
  <c r="AP41" i="2" l="1"/>
  <c r="AP36" i="2"/>
  <c r="AP26" i="2"/>
  <c r="AP27" i="2"/>
  <c r="AP31" i="2"/>
  <c r="AP21" i="2"/>
  <c r="AV145" i="2"/>
  <c r="AW145" i="2"/>
  <c r="AV170" i="2"/>
  <c r="AW170" i="2"/>
  <c r="AW180" i="2"/>
  <c r="AV180" i="2"/>
  <c r="AW160" i="2"/>
  <c r="AV160" i="2"/>
  <c r="AW195" i="2"/>
  <c r="AV195" i="2"/>
  <c r="AW120" i="2"/>
  <c r="AV120" i="2"/>
  <c r="AW110" i="2"/>
  <c r="AV110" i="2"/>
  <c r="AV85" i="2"/>
  <c r="AW85" i="2"/>
  <c r="AV100" i="2"/>
  <c r="AW100" i="2"/>
  <c r="AW135" i="2"/>
  <c r="AV135" i="2"/>
  <c r="AW60" i="2"/>
  <c r="AV60" i="2"/>
  <c r="AV50" i="2"/>
  <c r="AW50" i="2"/>
  <c r="AW75" i="2"/>
  <c r="AV75" i="2"/>
  <c r="AP40" i="2"/>
  <c r="AW40" i="2" s="1"/>
  <c r="AL40" i="2"/>
  <c r="AV40" i="2" s="1"/>
  <c r="AP25" i="2"/>
  <c r="AW25" i="2" s="1"/>
  <c r="AL25" i="2"/>
  <c r="AV25" i="2" s="1"/>
  <c r="AW125" i="2"/>
  <c r="AV125" i="2"/>
  <c r="AP22" i="2"/>
  <c r="AL21" i="2"/>
  <c r="AW175" i="2"/>
  <c r="AV175" i="2"/>
  <c r="AV155" i="2"/>
  <c r="AW155" i="2"/>
  <c r="AW90" i="2"/>
  <c r="AV90" i="2"/>
  <c r="AL41" i="2"/>
  <c r="AW45" i="2"/>
  <c r="AV45" i="2"/>
  <c r="AP42" i="2"/>
  <c r="AW55" i="2"/>
  <c r="AV55" i="2"/>
  <c r="AW105" i="2"/>
  <c r="AV105" i="2"/>
  <c r="AW150" i="2"/>
  <c r="AV150" i="2"/>
  <c r="AP18" i="2"/>
  <c r="AP19" i="2" s="1"/>
  <c r="AT20" i="2" s="1"/>
  <c r="AW115" i="2"/>
  <c r="AV115" i="2"/>
  <c r="AW140" i="2"/>
  <c r="AV140" i="2"/>
  <c r="AW130" i="2"/>
  <c r="AV130" i="2"/>
  <c r="AW95" i="2"/>
  <c r="AV95" i="2"/>
  <c r="AP37" i="2"/>
  <c r="AL36" i="2"/>
  <c r="AW190" i="2"/>
  <c r="AV190" i="2"/>
  <c r="AW70" i="2"/>
  <c r="AV70" i="2"/>
  <c r="AW30" i="2"/>
  <c r="AV30" i="2"/>
  <c r="AL26" i="2"/>
  <c r="AW185" i="2"/>
  <c r="AV185" i="2"/>
  <c r="AW165" i="2"/>
  <c r="AV165" i="2"/>
  <c r="AW80" i="2"/>
  <c r="AV80" i="2"/>
  <c r="AW65" i="2"/>
  <c r="AV65" i="2"/>
  <c r="AL31" i="2"/>
  <c r="AP32" i="2"/>
  <c r="AW35" i="2"/>
  <c r="AV35" i="2"/>
  <c r="AP43" i="2" l="1"/>
  <c r="AP44" i="2" s="1"/>
  <c r="AT45" i="2" s="1"/>
  <c r="AP33" i="2"/>
  <c r="AP34" i="2" s="1"/>
  <c r="AU35" i="2" s="1"/>
  <c r="AP28" i="2"/>
  <c r="AP29" i="2" s="1"/>
  <c r="AP23" i="2"/>
  <c r="AP24" i="2" s="1"/>
  <c r="AU25" i="2" s="1"/>
  <c r="AP38" i="2"/>
  <c r="AP39" i="2" s="1"/>
  <c r="AU40" i="2" s="1"/>
  <c r="AU55" i="2"/>
  <c r="AT55" i="2"/>
  <c r="AU80" i="2"/>
  <c r="AT80" i="2"/>
  <c r="AU70" i="2"/>
  <c r="AT70" i="2"/>
  <c r="AU130" i="2"/>
  <c r="AT130" i="2"/>
  <c r="AT155" i="2"/>
  <c r="AU155" i="2"/>
  <c r="AU160" i="2"/>
  <c r="AT160" i="2"/>
  <c r="AT75" i="2"/>
  <c r="AU75" i="2"/>
  <c r="AU105" i="2"/>
  <c r="AT105" i="2"/>
  <c r="AT65" i="2"/>
  <c r="AU65" i="2"/>
  <c r="AU145" i="2"/>
  <c r="AT145" i="2"/>
  <c r="AU185" i="2"/>
  <c r="AT185" i="2"/>
  <c r="AU180" i="2"/>
  <c r="AT180" i="2"/>
  <c r="AU95" i="2"/>
  <c r="AT95" i="2"/>
  <c r="AT50" i="2"/>
  <c r="AU50" i="2"/>
  <c r="AU115" i="2"/>
  <c r="AT115" i="2"/>
  <c r="AU60" i="2"/>
  <c r="AT60" i="2"/>
  <c r="AT110" i="2"/>
  <c r="AU110" i="2"/>
  <c r="AU195" i="2"/>
  <c r="AT195" i="2"/>
  <c r="AU175" i="2"/>
  <c r="AT175" i="2"/>
  <c r="AU170" i="2"/>
  <c r="AT170" i="2"/>
  <c r="AA7" i="2"/>
  <c r="AT165" i="2"/>
  <c r="AU165" i="2"/>
  <c r="AU85" i="2"/>
  <c r="AT85" i="2"/>
  <c r="AT140" i="2"/>
  <c r="AU140" i="2"/>
  <c r="AU120" i="2"/>
  <c r="AT120" i="2"/>
  <c r="AT90" i="2"/>
  <c r="AU90" i="2"/>
  <c r="AT125" i="2"/>
  <c r="AU125" i="2"/>
  <c r="AU100" i="2"/>
  <c r="AT100" i="2"/>
  <c r="AF7" i="2"/>
  <c r="AU190" i="2"/>
  <c r="AT190" i="2"/>
  <c r="AT135" i="2"/>
  <c r="AU135" i="2"/>
  <c r="AT150" i="2"/>
  <c r="AU150" i="2"/>
  <c r="AU20" i="2"/>
  <c r="AU45" i="2" l="1"/>
  <c r="AT25" i="2"/>
  <c r="AU30" i="2"/>
  <c r="AT30" i="2"/>
  <c r="AT35" i="2"/>
  <c r="AT40" i="2"/>
  <c r="AK7" i="2"/>
  <c r="AF8" i="2" l="1"/>
  <c r="AA8" i="2"/>
  <c r="AP7" i="2"/>
  <c r="Y4" i="2" s="1" a="1"/>
  <c r="Y4" i="2" s="1"/>
  <c r="AM7" i="2"/>
  <c r="AK8" i="2" l="1"/>
  <c r="AP8" i="2" s="1"/>
  <c r="AM8"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財産管理課</author>
  </authors>
  <commentList>
    <comment ref="F16" authorId="0" shapeId="0" xr:uid="{49DC4867-0772-4BBF-AFD3-3714B3D8B456}">
      <text>
        <r>
          <rPr>
            <sz val="9"/>
            <color indexed="81"/>
            <rFont val="MS P ゴシック"/>
            <family val="3"/>
            <charset val="128"/>
          </rPr>
          <t>○数式の解説
IF(MOD(C16-$C$7,7)=5,
→C列には実は数字が１～７まで入っていて、条件付き書式により曜日の表示となっている。C列に入っている数字と週の定義の数字の差を７で割った値が５になると、週の定義上、週の最終日となる。
COUNTIFS(C10:C16,1,D10:D16,"■")+COUNTIFS(C10:C16,7,D10:D16,"■"),
→週の最終日であったら、その週の要休暇日数を入力する。
第１項はC列が１（日曜日）でD列が■の場合１カウント、
第２項はC列が７（土曜日）でD列が■の場合１カウントという意味。
"-")
→週の最終日でなかったら、"-"と入力する。</t>
        </r>
      </text>
    </comment>
    <comment ref="G16" authorId="0" shapeId="0" xr:uid="{1073FCB4-994C-43D4-A986-930234DF84B9}">
      <text>
        <r>
          <rPr>
            <sz val="9"/>
            <color indexed="81"/>
            <rFont val="MS P ゴシック"/>
            <family val="3"/>
            <charset val="128"/>
          </rPr>
          <t>○数式の解説
IF(MOD(C16-$C$7,7)=5,
→C列には実は数字が１～７まで入っていて、条件付き書式により曜日の表示となっている。C列に入っている数字と週の定義の数字の差を７で割った値が５になると、週の定義上、週の最終日となる。
COUNTIF(E10:E16,"○")+COUNTIF(E10:E16,"●"),
→週の最終日であったら、その週の要休暇日数を入力する。
E列の○（現場閉所（現場休息）予定日）と●（現場閉所（現場休息）実績日をカウント。
"-")
→週の最終日でなかったら、"-"と入力する。</t>
        </r>
      </text>
    </comment>
    <comment ref="H16" authorId="0" shapeId="0" xr:uid="{0B2116E3-EC33-4564-B4C8-BA01D9FA3829}">
      <text>
        <r>
          <rPr>
            <sz val="9"/>
            <color indexed="81"/>
            <rFont val="MS P ゴシック"/>
            <family val="3"/>
            <charset val="128"/>
          </rPr>
          <t>○数式の解説
IF(AND(D16="",OFFSET(D16,-MOD(C16-$C$7+1,7),0)=""),
→D列が空欄、かつ、この週の最初のD列も空欄であったら
OFFSET(D16,-MOD(C16-$C$7+1,7),0)の意味は、「D16から縦方向に-MOD(C16-$C$7+1,7)移動し、横方向に0移動したセルを参照する」
"",
→D列が空欄、かつ、この週の最初のD列も空欄であったら何も入力しない。
IF(MOD(C16-$C$7,7)&lt;&gt;5,"-",IF(F16&lt;=G16,"達成","×")))
→「D列が空欄、かつ、この週の最初のD列も空欄である」という場合でなかったら、
その週の最終日でなければ"-"と入力し、その週の最終日であったら、その週が完全週休２日が達成できたかどうかの判定を入力する。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財産管理課</author>
  </authors>
  <commentList>
    <comment ref="AS3" authorId="0" shapeId="0" xr:uid="{049EB044-7D38-4E23-91B8-59F80F311C34}">
      <text>
        <r>
          <rPr>
            <b/>
            <sz val="9"/>
            <color indexed="81"/>
            <rFont val="MS P ゴシック"/>
            <family val="3"/>
            <charset val="128"/>
          </rPr>
          <t>条件付き書式用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<sst xmlns="http://schemas.openxmlformats.org/spreadsheetml/2006/main" count="812" uniqueCount="95">
  <si>
    <t>日</t>
    <rPh sb="0" eb="1">
      <t>ヒ</t>
    </rPh>
    <phoneticPr fontId="2"/>
  </si>
  <si>
    <t>曜日</t>
    <rPh sb="0" eb="2">
      <t>ヨウビ</t>
    </rPh>
    <phoneticPr fontId="2"/>
  </si>
  <si>
    <t>対象期間</t>
    <rPh sb="0" eb="2">
      <t>タイショウ</t>
    </rPh>
    <rPh sb="2" eb="4">
      <t>キカン</t>
    </rPh>
    <phoneticPr fontId="2"/>
  </si>
  <si>
    <t>年月日</t>
    <rPh sb="0" eb="3">
      <t>ネンガッピ</t>
    </rPh>
    <phoneticPr fontId="2"/>
  </si>
  <si>
    <t>完全週休2日判定</t>
    <rPh sb="0" eb="2">
      <t>カンゼン</t>
    </rPh>
    <rPh sb="2" eb="4">
      <t>シュウキュウ</t>
    </rPh>
    <rPh sb="5" eb="6">
      <t>ニチ</t>
    </rPh>
    <rPh sb="6" eb="8">
      <t>ハンテイ</t>
    </rPh>
    <phoneticPr fontId="2"/>
  </si>
  <si>
    <t>要休暇日数</t>
    <rPh sb="0" eb="1">
      <t>ヨウ</t>
    </rPh>
    <rPh sb="1" eb="3">
      <t>キュウカ</t>
    </rPh>
    <rPh sb="3" eb="5">
      <t>ニッスウ</t>
    </rPh>
    <phoneticPr fontId="2"/>
  </si>
  <si>
    <t>現場閉所日数</t>
    <rPh sb="0" eb="2">
      <t>ゲンバ</t>
    </rPh>
    <rPh sb="2" eb="4">
      <t>ヘイショ</t>
    </rPh>
    <rPh sb="4" eb="6">
      <t>ニッスウ</t>
    </rPh>
    <phoneticPr fontId="2"/>
  </si>
  <si>
    <t>判定</t>
    <rPh sb="0" eb="2">
      <t>ハンテイ</t>
    </rPh>
    <phoneticPr fontId="2"/>
  </si>
  <si>
    <t>月単位週休2日判定</t>
    <rPh sb="0" eb="3">
      <t>ツキタンイ</t>
    </rPh>
    <rPh sb="3" eb="5">
      <t>シュウキュウ</t>
    </rPh>
    <rPh sb="6" eb="7">
      <t>ニチ</t>
    </rPh>
    <rPh sb="7" eb="9">
      <t>ハンテイ</t>
    </rPh>
    <phoneticPr fontId="2"/>
  </si>
  <si>
    <t>月単位週休2日
未達成数</t>
    <rPh sb="0" eb="5">
      <t>ツキタンイシュウキュウ</t>
    </rPh>
    <rPh sb="6" eb="7">
      <t>ニチ</t>
    </rPh>
    <rPh sb="8" eb="11">
      <t>ミタッセイ</t>
    </rPh>
    <rPh sb="11" eb="12">
      <t>スウ</t>
    </rPh>
    <phoneticPr fontId="2"/>
  </si>
  <si>
    <t>／</t>
    <phoneticPr fontId="2"/>
  </si>
  <si>
    <t>対象期間日数</t>
    <rPh sb="0" eb="2">
      <t>タイショウ</t>
    </rPh>
    <rPh sb="2" eb="4">
      <t>キカン</t>
    </rPh>
    <rPh sb="4" eb="6">
      <t>ニッスウ</t>
    </rPh>
    <phoneticPr fontId="2"/>
  </si>
  <si>
    <t>＝</t>
    <phoneticPr fontId="2"/>
  </si>
  <si>
    <t>工事番号</t>
    <rPh sb="0" eb="2">
      <t>コウジ</t>
    </rPh>
    <rPh sb="2" eb="4">
      <t>バンゴウ</t>
    </rPh>
    <phoneticPr fontId="2"/>
  </si>
  <si>
    <t>工事名</t>
    <rPh sb="0" eb="2">
      <t>コウジ</t>
    </rPh>
    <rPh sb="2" eb="3">
      <t>メイ</t>
    </rPh>
    <phoneticPr fontId="2"/>
  </si>
  <si>
    <t>契約日</t>
    <rPh sb="0" eb="3">
      <t>ケイヤクビ</t>
    </rPh>
    <phoneticPr fontId="2"/>
  </si>
  <si>
    <t>週休２日判定用入力シート①</t>
    <rPh sb="0" eb="2">
      <t>シュウキュウ</t>
    </rPh>
    <rPh sb="3" eb="4">
      <t>ニチ</t>
    </rPh>
    <rPh sb="4" eb="7">
      <t>ハンテイヨウ</t>
    </rPh>
    <rPh sb="7" eb="9">
      <t>ニュウリョク</t>
    </rPh>
    <phoneticPr fontId="2"/>
  </si>
  <si>
    <t>週休２日判定用入力シート②</t>
    <rPh sb="0" eb="2">
      <t>シュウキュウ</t>
    </rPh>
    <rPh sb="3" eb="4">
      <t>ニチ</t>
    </rPh>
    <rPh sb="4" eb="7">
      <t>ハンテイヨウ</t>
    </rPh>
    <rPh sb="7" eb="9">
      <t>ニュウリョク</t>
    </rPh>
    <phoneticPr fontId="2"/>
  </si>
  <si>
    <t>工期（自）</t>
    <rPh sb="0" eb="2">
      <t>コウキ</t>
    </rPh>
    <rPh sb="3" eb="4">
      <t>ジ</t>
    </rPh>
    <phoneticPr fontId="2"/>
  </si>
  <si>
    <t>工期（至）</t>
    <rPh sb="0" eb="2">
      <t>コウキ</t>
    </rPh>
    <rPh sb="3" eb="4">
      <t>イタル</t>
    </rPh>
    <phoneticPr fontId="2"/>
  </si>
  <si>
    <t>工事着手日</t>
    <rPh sb="0" eb="2">
      <t>コウジ</t>
    </rPh>
    <rPh sb="2" eb="4">
      <t>チャクシュ</t>
    </rPh>
    <rPh sb="4" eb="5">
      <t>ビ</t>
    </rPh>
    <phoneticPr fontId="2"/>
  </si>
  <si>
    <t>※現場に継続的に常駐した最初の日</t>
    <phoneticPr fontId="2"/>
  </si>
  <si>
    <t>契約日（工期）</t>
    <rPh sb="0" eb="3">
      <t>ケイヤクビ</t>
    </rPh>
    <rPh sb="4" eb="6">
      <t>コウキ</t>
    </rPh>
    <phoneticPr fontId="2"/>
  </si>
  <si>
    <t>工事着手日：</t>
    <rPh sb="0" eb="5">
      <t>コウジチャクシュビ</t>
    </rPh>
    <phoneticPr fontId="2"/>
  </si>
  <si>
    <t>週の定義</t>
    <rPh sb="0" eb="1">
      <t>シュウ</t>
    </rPh>
    <rPh sb="2" eb="4">
      <t>テイギ</t>
    </rPh>
    <phoneticPr fontId="2"/>
  </si>
  <si>
    <t>※週の定義</t>
    <rPh sb="1" eb="2">
      <t>シュウ</t>
    </rPh>
    <rPh sb="3" eb="5">
      <t>テイギ</t>
    </rPh>
    <phoneticPr fontId="2"/>
  </si>
  <si>
    <t>土曜日から金曜日までの７日間</t>
    <rPh sb="0" eb="3">
      <t>ドヨウビ</t>
    </rPh>
    <rPh sb="5" eb="6">
      <t>キン</t>
    </rPh>
    <rPh sb="6" eb="8">
      <t>ヨウビ</t>
    </rPh>
    <rPh sb="12" eb="14">
      <t>ニチカン</t>
    </rPh>
    <phoneticPr fontId="2"/>
  </si>
  <si>
    <t>日曜日から土曜日までの７日間</t>
    <rPh sb="0" eb="3">
      <t>ニチヨウビ</t>
    </rPh>
    <rPh sb="5" eb="6">
      <t>ド</t>
    </rPh>
    <rPh sb="6" eb="8">
      <t>ヨウビ</t>
    </rPh>
    <rPh sb="12" eb="14">
      <t>ニチカン</t>
    </rPh>
    <phoneticPr fontId="2"/>
  </si>
  <si>
    <t>月曜日から日曜日までの７日間</t>
    <rPh sb="0" eb="3">
      <t>ゲツヨウビ</t>
    </rPh>
    <rPh sb="5" eb="6">
      <t>ニチ</t>
    </rPh>
    <rPh sb="6" eb="8">
      <t>ヨウビ</t>
    </rPh>
    <rPh sb="12" eb="14">
      <t>ニチカン</t>
    </rPh>
    <phoneticPr fontId="2"/>
  </si>
  <si>
    <t>火曜日から月曜日までの７日間</t>
    <rPh sb="0" eb="3">
      <t>カヨウビ</t>
    </rPh>
    <rPh sb="5" eb="6">
      <t>ゲツ</t>
    </rPh>
    <rPh sb="6" eb="8">
      <t>ヨウビ</t>
    </rPh>
    <rPh sb="12" eb="14">
      <t>ニチカン</t>
    </rPh>
    <phoneticPr fontId="2"/>
  </si>
  <si>
    <t>水曜日から火曜日までの７日間</t>
    <rPh sb="0" eb="3">
      <t>スイヨウビ</t>
    </rPh>
    <rPh sb="5" eb="6">
      <t>カ</t>
    </rPh>
    <rPh sb="6" eb="8">
      <t>ヨウビ</t>
    </rPh>
    <rPh sb="12" eb="14">
      <t>ニチカン</t>
    </rPh>
    <phoneticPr fontId="2"/>
  </si>
  <si>
    <t>木曜日から水曜日までの７日間</t>
    <rPh sb="0" eb="3">
      <t>モクヨウビ</t>
    </rPh>
    <rPh sb="5" eb="6">
      <t>ミズ</t>
    </rPh>
    <rPh sb="6" eb="8">
      <t>ヨウビ</t>
    </rPh>
    <rPh sb="12" eb="14">
      <t>ニチカン</t>
    </rPh>
    <phoneticPr fontId="2"/>
  </si>
  <si>
    <t>金曜日から木曜日までの７日間</t>
    <rPh sb="0" eb="3">
      <t>キンヨウビ</t>
    </rPh>
    <rPh sb="5" eb="6">
      <t>モク</t>
    </rPh>
    <rPh sb="6" eb="8">
      <t>ヨウビ</t>
    </rPh>
    <rPh sb="12" eb="14">
      <t>ニチカン</t>
    </rPh>
    <phoneticPr fontId="2"/>
  </si>
  <si>
    <t>※「週の定義」による週ごとに完全週休2日の判定を行う。基本は「1」とする。</t>
    <rPh sb="2" eb="3">
      <t>シュウ</t>
    </rPh>
    <rPh sb="4" eb="6">
      <t>テイギ</t>
    </rPh>
    <rPh sb="10" eb="11">
      <t>シュウ</t>
    </rPh>
    <rPh sb="14" eb="18">
      <t>カンゼンシュウキュウ</t>
    </rPh>
    <rPh sb="19" eb="20">
      <t>ニチ</t>
    </rPh>
    <rPh sb="21" eb="23">
      <t>ハンテイ</t>
    </rPh>
    <rPh sb="24" eb="25">
      <t>オコナ</t>
    </rPh>
    <rPh sb="27" eb="29">
      <t>キホン</t>
    </rPh>
    <phoneticPr fontId="2"/>
  </si>
  <si>
    <t>（週の定義：</t>
    <rPh sb="1" eb="2">
      <t>シュウ</t>
    </rPh>
    <rPh sb="3" eb="5">
      <t>テイギ</t>
    </rPh>
    <phoneticPr fontId="2"/>
  </si>
  <si>
    <t>週の定義：</t>
    <rPh sb="0" eb="1">
      <t>シュウ</t>
    </rPh>
    <rPh sb="2" eb="4">
      <t>テイギ</t>
    </rPh>
    <phoneticPr fontId="2"/>
  </si>
  <si>
    <t>現場閉所(現場休息)日</t>
    <rPh sb="0" eb="2">
      <t>ゲンバ</t>
    </rPh>
    <rPh sb="2" eb="4">
      <t>ヘイショ</t>
    </rPh>
    <rPh sb="5" eb="7">
      <t>ゲンバ</t>
    </rPh>
    <rPh sb="7" eb="9">
      <t>キュウソク</t>
    </rPh>
    <rPh sb="10" eb="11">
      <t>ビ</t>
    </rPh>
    <phoneticPr fontId="2"/>
  </si>
  <si>
    <t>現場閉所(現場休息)日数</t>
    <rPh sb="0" eb="2">
      <t>ゲンバ</t>
    </rPh>
    <rPh sb="2" eb="4">
      <t>ヘイショ</t>
    </rPh>
    <rPh sb="5" eb="7">
      <t>ゲンバ</t>
    </rPh>
    <rPh sb="7" eb="9">
      <t>キュウソク</t>
    </rPh>
    <rPh sb="10" eb="12">
      <t>ニッスウ</t>
    </rPh>
    <phoneticPr fontId="2"/>
  </si>
  <si>
    <t>現場閉所(現場休息)率</t>
    <rPh sb="0" eb="2">
      <t>ゲンバ</t>
    </rPh>
    <rPh sb="2" eb="4">
      <t>ヘイショ</t>
    </rPh>
    <rPh sb="5" eb="7">
      <t>ゲンバ</t>
    </rPh>
    <rPh sb="7" eb="9">
      <t>キュウソク</t>
    </rPh>
    <rPh sb="10" eb="11">
      <t>リツ</t>
    </rPh>
    <phoneticPr fontId="2"/>
  </si>
  <si>
    <t>完全週休2日確保状況</t>
    <rPh sb="0" eb="2">
      <t>カンゼン</t>
    </rPh>
    <rPh sb="2" eb="4">
      <t>シュウキュウ</t>
    </rPh>
    <rPh sb="5" eb="6">
      <t>ニチ</t>
    </rPh>
    <rPh sb="6" eb="8">
      <t>カクホ</t>
    </rPh>
    <rPh sb="8" eb="10">
      <t>ジョウキョウ</t>
    </rPh>
    <phoneticPr fontId="2"/>
  </si>
  <si>
    <t>■</t>
  </si>
  <si>
    <t>受注者名</t>
    <rPh sb="0" eb="3">
      <t>ジュチュウシャ</t>
    </rPh>
    <rPh sb="3" eb="4">
      <t>メイ</t>
    </rPh>
    <phoneticPr fontId="2"/>
  </si>
  <si>
    <t>対象日数</t>
    <rPh sb="0" eb="2">
      <t>タイショウ</t>
    </rPh>
    <rPh sb="2" eb="4">
      <t>ニッスウ</t>
    </rPh>
    <phoneticPr fontId="2"/>
  </si>
  <si>
    <t>達成週数</t>
    <rPh sb="0" eb="2">
      <t>タッセイ</t>
    </rPh>
    <rPh sb="2" eb="4">
      <t>シュウスウ</t>
    </rPh>
    <phoneticPr fontId="2"/>
  </si>
  <si>
    <t>対象土日</t>
    <phoneticPr fontId="2"/>
  </si>
  <si>
    <t>対象週数</t>
    <rPh sb="0" eb="2">
      <t>タイショウ</t>
    </rPh>
    <rPh sb="2" eb="4">
      <t>シュウスウ</t>
    </rPh>
    <phoneticPr fontId="2"/>
  </si>
  <si>
    <t>現場閉所(現場休息)日数</t>
    <rPh sb="0" eb="2">
      <t>ゲンバ</t>
    </rPh>
    <rPh sb="2" eb="4">
      <t>ヘイショ</t>
    </rPh>
    <rPh sb="5" eb="9">
      <t>ゲンバキュウソク</t>
    </rPh>
    <rPh sb="10" eb="11">
      <t>ビ</t>
    </rPh>
    <rPh sb="11" eb="12">
      <t>スウ</t>
    </rPh>
    <phoneticPr fontId="2"/>
  </si>
  <si>
    <t>月単位週休2日
達成数</t>
    <rPh sb="0" eb="5">
      <t>ツキタンイシュウキュウ</t>
    </rPh>
    <rPh sb="6" eb="7">
      <t>ニチ</t>
    </rPh>
    <rPh sb="8" eb="10">
      <t>タッセイ</t>
    </rPh>
    <rPh sb="10" eb="11">
      <t>スウ</t>
    </rPh>
    <phoneticPr fontId="2"/>
  </si>
  <si>
    <t>週の
定義</t>
    <rPh sb="0" eb="1">
      <t>シュウ</t>
    </rPh>
    <rPh sb="3" eb="5">
      <t>テイギ</t>
    </rPh>
    <phoneticPr fontId="2"/>
  </si>
  <si>
    <t>現場閉所(現場休息)率</t>
    <rPh sb="10" eb="11">
      <t>リツ</t>
    </rPh>
    <phoneticPr fontId="2"/>
  </si>
  <si>
    <t>提出様式</t>
    <rPh sb="0" eb="2">
      <t>テイシュツ</t>
    </rPh>
    <rPh sb="2" eb="4">
      <t>ヨウシキ</t>
    </rPh>
    <phoneticPr fontId="2"/>
  </si>
  <si>
    <t>達成率</t>
    <rPh sb="0" eb="3">
      <t>タッセイリツ</t>
    </rPh>
    <phoneticPr fontId="2"/>
  </si>
  <si>
    <t>達成月数</t>
    <rPh sb="0" eb="2">
      <t>タッセイ</t>
    </rPh>
    <rPh sb="2" eb="4">
      <t>ゲッスウ</t>
    </rPh>
    <phoneticPr fontId="2"/>
  </si>
  <si>
    <t>対象月数</t>
    <rPh sb="0" eb="2">
      <t>タイショウ</t>
    </rPh>
    <rPh sb="2" eb="4">
      <t>ゲッスウ</t>
    </rPh>
    <phoneticPr fontId="2"/>
  </si>
  <si>
    <t>であることを報告します。</t>
    <rPh sb="6" eb="8">
      <t>ホウコク</t>
    </rPh>
    <phoneticPr fontId="2"/>
  </si>
  <si>
    <t>年</t>
  </si>
  <si>
    <t>月単位の週休2日確保状況</t>
    <rPh sb="0" eb="3">
      <t>ツキタンイ</t>
    </rPh>
    <rPh sb="4" eb="6">
      <t>シュウキュウ</t>
    </rPh>
    <rPh sb="7" eb="8">
      <t>ニチ</t>
    </rPh>
    <rPh sb="8" eb="10">
      <t>カクホ</t>
    </rPh>
    <rPh sb="10" eb="12">
      <t>ジョウキョウ</t>
    </rPh>
    <phoneticPr fontId="2"/>
  </si>
  <si>
    <t>通期の週休2日確保状況</t>
    <rPh sb="0" eb="2">
      <t>ツウキ</t>
    </rPh>
    <rPh sb="3" eb="5">
      <t>シュウキュウ</t>
    </rPh>
    <rPh sb="6" eb="7">
      <t>ニチ</t>
    </rPh>
    <rPh sb="7" eb="9">
      <t>カクホ</t>
    </rPh>
    <rPh sb="9" eb="11">
      <t>ジョウキョウ</t>
    </rPh>
    <phoneticPr fontId="2"/>
  </si>
  <si>
    <t>夏</t>
    <rPh sb="0" eb="1">
      <t>ナツ</t>
    </rPh>
    <phoneticPr fontId="2"/>
  </si>
  <si>
    <t>年</t>
    <rPh sb="0" eb="1">
      <t>ネン</t>
    </rPh>
    <phoneticPr fontId="2"/>
  </si>
  <si>
    <t>製</t>
    <rPh sb="0" eb="1">
      <t>セイ</t>
    </rPh>
    <phoneticPr fontId="2"/>
  </si>
  <si>
    <t>工場製作期間</t>
    <rPh sb="0" eb="2">
      <t>コウジョウ</t>
    </rPh>
    <rPh sb="2" eb="4">
      <t>セイサク</t>
    </rPh>
    <rPh sb="4" eb="6">
      <t>キカン</t>
    </rPh>
    <phoneticPr fontId="2"/>
  </si>
  <si>
    <t>止</t>
    <rPh sb="0" eb="1">
      <t>ト</t>
    </rPh>
    <phoneticPr fontId="2"/>
  </si>
  <si>
    <t>一時停止期間</t>
    <rPh sb="0" eb="2">
      <t>イチジ</t>
    </rPh>
    <rPh sb="2" eb="4">
      <t>テイシ</t>
    </rPh>
    <rPh sb="4" eb="6">
      <t>キカン</t>
    </rPh>
    <phoneticPr fontId="2"/>
  </si>
  <si>
    <t>外</t>
    <rPh sb="0" eb="1">
      <t>ガイ</t>
    </rPh>
    <phoneticPr fontId="2"/>
  </si>
  <si>
    <t>その他の対象外期間</t>
    <rPh sb="2" eb="3">
      <t>タ</t>
    </rPh>
    <rPh sb="4" eb="7">
      <t>タイショウガイ</t>
    </rPh>
    <rPh sb="7" eb="9">
      <t>キカン</t>
    </rPh>
    <phoneticPr fontId="2"/>
  </si>
  <si>
    <t>■</t>
    <phoneticPr fontId="2"/>
  </si>
  <si>
    <t>○</t>
  </si>
  <si>
    <t>○</t>
    <phoneticPr fontId="2"/>
  </si>
  <si>
    <t>現場閉所（現場休息）予定日</t>
    <rPh sb="0" eb="2">
      <t>ゲンバ</t>
    </rPh>
    <rPh sb="2" eb="4">
      <t>ヘイショ</t>
    </rPh>
    <rPh sb="5" eb="9">
      <t>ゲンバキュウソク</t>
    </rPh>
    <rPh sb="10" eb="12">
      <t>ヨテイ</t>
    </rPh>
    <rPh sb="12" eb="13">
      <t>ビ</t>
    </rPh>
    <phoneticPr fontId="2"/>
  </si>
  <si>
    <t>●</t>
    <phoneticPr fontId="2"/>
  </si>
  <si>
    <t>現場閉所（現場休息）実績日</t>
    <rPh sb="0" eb="2">
      <t>ゲンバ</t>
    </rPh>
    <rPh sb="2" eb="4">
      <t>ヘイショ</t>
    </rPh>
    <rPh sb="5" eb="9">
      <t>ゲンバキュウソク</t>
    </rPh>
    <rPh sb="10" eb="12">
      <t>ジッセキ</t>
    </rPh>
    <rPh sb="12" eb="13">
      <t>ビ</t>
    </rPh>
    <phoneticPr fontId="2"/>
  </si>
  <si>
    <t>＜凡例＞</t>
    <rPh sb="1" eb="3">
      <t>ハンレイ</t>
    </rPh>
    <phoneticPr fontId="2"/>
  </si>
  <si>
    <t>月毎報告書</t>
  </si>
  <si>
    <t>（令和</t>
    <phoneticPr fontId="2"/>
  </si>
  <si>
    <t>月分）</t>
    <rPh sb="0" eb="1">
      <t>ツキ</t>
    </rPh>
    <rPh sb="1" eb="2">
      <t>ブン</t>
    </rPh>
    <phoneticPr fontId="2"/>
  </si>
  <si>
    <t>※月毎報告書の場合は、年月を入力</t>
    <rPh sb="1" eb="6">
      <t>ツキゴトホウコクショ</t>
    </rPh>
    <rPh sb="7" eb="9">
      <t>バアイ</t>
    </rPh>
    <rPh sb="11" eb="13">
      <t>ネンゲツ</t>
    </rPh>
    <rPh sb="14" eb="16">
      <t>ニュウリョク</t>
    </rPh>
    <phoneticPr fontId="2"/>
  </si>
  <si>
    <t>※工事施工範囲内で全ての現場作業が完了した日（もしくは予定日）</t>
    <rPh sb="12" eb="14">
      <t>ゲンバ</t>
    </rPh>
    <rPh sb="27" eb="29">
      <t>ヨテイ</t>
    </rPh>
    <rPh sb="29" eb="30">
      <t>ビ</t>
    </rPh>
    <phoneticPr fontId="2"/>
  </si>
  <si>
    <t>工事完成日（予定日）</t>
    <rPh sb="0" eb="2">
      <t>コウジ</t>
    </rPh>
    <rPh sb="2" eb="4">
      <t>カンセイ</t>
    </rPh>
    <rPh sb="4" eb="5">
      <t>ビ</t>
    </rPh>
    <rPh sb="8" eb="9">
      <t>ビ</t>
    </rPh>
    <phoneticPr fontId="2"/>
  </si>
  <si>
    <t>※本様式の利用は任意であり、各受注者において別の様式を使用しても構いません。</t>
    <rPh sb="1" eb="2">
      <t>ホン</t>
    </rPh>
    <rPh sb="2" eb="4">
      <t>ヨウシキ</t>
    </rPh>
    <rPh sb="5" eb="7">
      <t>リヨウ</t>
    </rPh>
    <rPh sb="8" eb="10">
      <t>ニンイ</t>
    </rPh>
    <rPh sb="14" eb="15">
      <t>カク</t>
    </rPh>
    <rPh sb="15" eb="18">
      <t>ジュチュウシャ</t>
    </rPh>
    <rPh sb="22" eb="23">
      <t>ベツ</t>
    </rPh>
    <rPh sb="24" eb="26">
      <t>ヨウシキ</t>
    </rPh>
    <rPh sb="27" eb="29">
      <t>シヨウ</t>
    </rPh>
    <rPh sb="32" eb="33">
      <t>カマ</t>
    </rPh>
    <phoneticPr fontId="2"/>
  </si>
  <si>
    <t>夏季休暇（３日間のみ）</t>
    <rPh sb="0" eb="2">
      <t>カキ</t>
    </rPh>
    <rPh sb="2" eb="4">
      <t>キュウカ</t>
    </rPh>
    <rPh sb="6" eb="7">
      <t>ニチ</t>
    </rPh>
    <rPh sb="7" eb="8">
      <t>アイダ</t>
    </rPh>
    <phoneticPr fontId="2"/>
  </si>
  <si>
    <t>年末年始休暇（６日間のみ）</t>
    <rPh sb="0" eb="2">
      <t>ネンマツ</t>
    </rPh>
    <rPh sb="2" eb="4">
      <t>ネンシ</t>
    </rPh>
    <rPh sb="4" eb="6">
      <t>キュウカ</t>
    </rPh>
    <rPh sb="8" eb="10">
      <t>ニチカン</t>
    </rPh>
    <phoneticPr fontId="2"/>
  </si>
  <si>
    <t>に入力してください。</t>
    <rPh sb="1" eb="3">
      <t>ニュウリョク</t>
    </rPh>
    <phoneticPr fontId="2"/>
  </si>
  <si>
    <t>に以下のとおり入力してください。</t>
    <rPh sb="1" eb="3">
      <t>イカ</t>
    </rPh>
    <rPh sb="7" eb="9">
      <t>ニュウリョク</t>
    </rPh>
    <phoneticPr fontId="2"/>
  </si>
  <si>
    <t>現場閉所(現場休息)日</t>
    <rPh sb="0" eb="2">
      <t>ゲンバ</t>
    </rPh>
    <rPh sb="2" eb="4">
      <t>ヘイショ</t>
    </rPh>
    <rPh sb="5" eb="9">
      <t>ゲンバキュウソク</t>
    </rPh>
    <rPh sb="10" eb="11">
      <t>ビ</t>
    </rPh>
    <phoneticPr fontId="2"/>
  </si>
  <si>
    <r>
      <t>工事着手日から工事完成日まで全て</t>
    </r>
    <r>
      <rPr>
        <b/>
        <u/>
        <sz val="11"/>
        <color rgb="FFFF0000"/>
        <rFont val="ＭＳ Ｐゴシック"/>
        <family val="3"/>
        <charset val="128"/>
      </rPr>
      <t>"■"</t>
    </r>
    <r>
      <rPr>
        <sz val="11"/>
        <rFont val="ＭＳ Ｐゴシック"/>
        <family val="3"/>
        <charset val="128"/>
      </rPr>
      <t>と入力してください。
ただし、対象外の日は</t>
    </r>
    <r>
      <rPr>
        <b/>
        <u/>
        <sz val="11"/>
        <color rgb="FFFF0000"/>
        <rFont val="ＭＳ Ｐゴシック"/>
        <family val="3"/>
        <charset val="128"/>
      </rPr>
      <t>"年、夏、製、止、外"</t>
    </r>
    <r>
      <rPr>
        <sz val="11"/>
        <rFont val="ＭＳ Ｐゴシック"/>
        <family val="3"/>
        <charset val="128"/>
      </rPr>
      <t>と入力してください。</t>
    </r>
    <rPh sb="0" eb="2">
      <t>コウジ</t>
    </rPh>
    <rPh sb="2" eb="4">
      <t>チャクシュ</t>
    </rPh>
    <rPh sb="4" eb="5">
      <t>ビ</t>
    </rPh>
    <rPh sb="7" eb="9">
      <t>コウジ</t>
    </rPh>
    <rPh sb="9" eb="11">
      <t>カンセイ</t>
    </rPh>
    <rPh sb="11" eb="12">
      <t>ビ</t>
    </rPh>
    <rPh sb="14" eb="15">
      <t>スベ</t>
    </rPh>
    <rPh sb="20" eb="22">
      <t>ニュウリョク</t>
    </rPh>
    <rPh sb="41" eb="42">
      <t>ネン</t>
    </rPh>
    <rPh sb="43" eb="44">
      <t>ナツ</t>
    </rPh>
    <rPh sb="45" eb="46">
      <t>セイ</t>
    </rPh>
    <rPh sb="47" eb="48">
      <t>ト</t>
    </rPh>
    <phoneticPr fontId="2"/>
  </si>
  <si>
    <r>
      <t>対象期間内の現場閉所(現場休息)予定日に</t>
    </r>
    <r>
      <rPr>
        <b/>
        <u/>
        <sz val="11"/>
        <color rgb="FFFF0000"/>
        <rFont val="ＭＳ Ｐゴシック"/>
        <family val="3"/>
        <charset val="128"/>
      </rPr>
      <t>"○"</t>
    </r>
    <r>
      <rPr>
        <sz val="11"/>
        <rFont val="ＭＳ Ｐゴシック"/>
        <family val="3"/>
        <charset val="128"/>
      </rPr>
      <t>、実績日に</t>
    </r>
    <r>
      <rPr>
        <b/>
        <u/>
        <sz val="11"/>
        <color rgb="FFFF0000"/>
        <rFont val="ＭＳ Ｐゴシック"/>
        <family val="3"/>
        <charset val="128"/>
      </rPr>
      <t>"●"</t>
    </r>
    <r>
      <rPr>
        <sz val="11"/>
        <rFont val="ＭＳ Ｐゴシック"/>
        <family val="3"/>
        <charset val="128"/>
      </rPr>
      <t>と入力してください。
ただし、対象外の日は</t>
    </r>
    <r>
      <rPr>
        <b/>
        <u/>
        <sz val="11"/>
        <color rgb="FFFF0000"/>
        <rFont val="ＭＳ Ｐゴシック"/>
        <family val="3"/>
        <charset val="128"/>
      </rPr>
      <t>"年、夏、製、止、外"</t>
    </r>
    <r>
      <rPr>
        <sz val="11"/>
        <rFont val="ＭＳ Ｐゴシック"/>
        <family val="3"/>
        <charset val="128"/>
      </rPr>
      <t>と入力してください。</t>
    </r>
    <rPh sb="0" eb="2">
      <t>タイショウ</t>
    </rPh>
    <rPh sb="2" eb="4">
      <t>キカン</t>
    </rPh>
    <rPh sb="4" eb="5">
      <t>ナイ</t>
    </rPh>
    <rPh sb="6" eb="8">
      <t>ゲンバ</t>
    </rPh>
    <rPh sb="8" eb="10">
      <t>ヘイショ</t>
    </rPh>
    <rPh sb="11" eb="13">
      <t>ゲンバ</t>
    </rPh>
    <rPh sb="13" eb="15">
      <t>キュウソク</t>
    </rPh>
    <rPh sb="16" eb="18">
      <t>ヨテイ</t>
    </rPh>
    <rPh sb="18" eb="19">
      <t>ビ</t>
    </rPh>
    <rPh sb="24" eb="26">
      <t>ジッセキ</t>
    </rPh>
    <rPh sb="26" eb="27">
      <t>ビ</t>
    </rPh>
    <rPh sb="32" eb="34">
      <t>ニュウリョク</t>
    </rPh>
    <rPh sb="46" eb="49">
      <t>タイショウガイ</t>
    </rPh>
    <rPh sb="50" eb="51">
      <t>ヒ</t>
    </rPh>
    <rPh sb="55" eb="56">
      <t>ナツ</t>
    </rPh>
    <rPh sb="61" eb="62">
      <t>ガイ</t>
    </rPh>
    <rPh sb="64" eb="66">
      <t>ニュウリョク</t>
    </rPh>
    <phoneticPr fontId="2"/>
  </si>
  <si>
    <t>年：年末年始休暇（６日間のみ）、夏：夏季休暇（３日間のみ）、製：工場製作期間、止：一時停止期間、外：その他の対象外期間</t>
    <phoneticPr fontId="2"/>
  </si>
  <si>
    <t>（提出様式表示名）</t>
    <rPh sb="1" eb="3">
      <t>テイシュツ</t>
    </rPh>
    <rPh sb="3" eb="5">
      <t>ヨウシキ</t>
    </rPh>
    <rPh sb="5" eb="7">
      <t>ヒョウジ</t>
    </rPh>
    <rPh sb="7" eb="8">
      <t>メイ</t>
    </rPh>
    <phoneticPr fontId="2"/>
  </si>
  <si>
    <t>計画書</t>
    <rPh sb="0" eb="2">
      <t>ケイカク</t>
    </rPh>
    <rPh sb="2" eb="3">
      <t>ショ</t>
    </rPh>
    <phoneticPr fontId="2"/>
  </si>
  <si>
    <t>最終実績報告書</t>
    <rPh sb="0" eb="2">
      <t>サイシュウ</t>
    </rPh>
    <rPh sb="2" eb="4">
      <t>ジッセキ</t>
    </rPh>
    <rPh sb="4" eb="7">
      <t>ホウコクショ</t>
    </rPh>
    <phoneticPr fontId="2"/>
  </si>
  <si>
    <t>　</t>
  </si>
  <si>
    <t>第〇〇〇号</t>
    <rPh sb="0" eb="1">
      <t>ダイ</t>
    </rPh>
    <rPh sb="4" eb="5">
      <t>ゴウ</t>
    </rPh>
    <phoneticPr fontId="2"/>
  </si>
  <si>
    <t>○○工事</t>
    <rPh sb="2" eb="4">
      <t>コウジ</t>
    </rPh>
    <phoneticPr fontId="2"/>
  </si>
  <si>
    <t>○○会社(株)</t>
    <rPh sb="2" eb="4">
      <t>カイシャ</t>
    </rPh>
    <rPh sb="4" eb="7">
      <t>カブ</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</si>
</sst>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411]ggge&quot;年&quot;m&quot;月&quot;d&quot;日&quot;;@"/>
    <numFmt numFmtId="177" formatCode="d"/>
    <numFmt numFmtId="178" formatCode="aaa"/>
    <numFmt numFmtId="179" formatCode="ge"/>
    <numFmt numFmtId="180" formatCode="m"/>
    <numFmt numFmtId="181" formatCode="ge/m/d"/>
    <numFmt numFmtId="182" formatCode="ggge&quot;年&quot;"/>
    <numFmt numFmtId="183" formatCode="\(aaa\)"/>
    <numFmt numFmtId="184" formatCode="ge&quot;年&quot;m&quot;月&quot;d&quot;日&quot;"/>
    <numFmt numFmtId="185" formatCode="0.0%"/>
    <numFmt numFmtId="186" formatCode="0&quot;月&quot;"/>
  </numFmts>
  <fonts count="18">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4"/>
      <color theme="1"/>
      <name val="游ゴシック"/>
      <family val="2"/>
      <charset val="128"/>
      <scheme val="minor"/>
    </font>
    <font>
      <sz val="11"/>
      <color theme="1"/>
      <name val="ＭＳ Ｐゴシック"/>
      <family val="3"/>
      <charset val="128"/>
    </font>
    <font>
      <sz val="14"/>
      <color theme="1"/>
      <name val="ＭＳ Ｐゴシック"/>
      <family val="3"/>
      <charset val="128"/>
    </font>
    <font>
      <sz val="11"/>
      <name val="游ゴシック"/>
      <family val="2"/>
      <charset val="128"/>
      <scheme val="minor"/>
    </font>
    <font>
      <sz val="11"/>
      <color rgb="FFFF0000"/>
      <name val="游ゴシック"/>
      <family val="2"/>
      <charset val="128"/>
      <scheme val="minor"/>
    </font>
    <font>
      <sz val="11"/>
      <color rgb="FFFF0000"/>
      <name val="游ゴシック"/>
      <family val="3"/>
      <charset val="128"/>
      <scheme val="minor"/>
    </font>
    <font>
      <sz val="11"/>
      <name val="游ゴシック"/>
      <family val="3"/>
      <charset val="128"/>
      <scheme val="minor"/>
    </font>
    <font>
      <sz val="24"/>
      <color theme="1"/>
      <name val="ＭＳ Ｐゴシック"/>
      <family val="3"/>
      <charset val="128"/>
    </font>
    <font>
      <sz val="11"/>
      <color rgb="FFFF0000"/>
      <name val="ＭＳ Ｐゴシック"/>
      <family val="3"/>
      <charset val="128"/>
    </font>
    <font>
      <sz val="11"/>
      <name val="ＭＳ Ｐゴシック"/>
      <family val="3"/>
      <charset val="128"/>
    </font>
    <font>
      <b/>
      <u/>
      <sz val="11"/>
      <color rgb="FFFF0000"/>
      <name val="ＭＳ Ｐゴシック"/>
      <family val="3"/>
      <charset val="128"/>
    </font>
    <font>
      <sz val="10"/>
      <color theme="1"/>
      <name val="ＭＳ Ｐゴシック"/>
      <family val="3"/>
      <charset val="128"/>
    </font>
    <font>
      <sz val="9"/>
      <color theme="1"/>
      <name val="游ゴシック"/>
      <family val="3"/>
      <charset val="128"/>
      <scheme val="minor"/>
    </font>
    <font>
      <sz val="9"/>
      <color indexed="81"/>
      <name val="MS P ゴシック"/>
      <family val="3"/>
      <charset val="128"/>
    </font>
    <font>
      <b/>
      <sz val="9"/>
      <color indexed="81"/>
      <name val="MS P ゴシック"/>
      <family val="3"/>
      <charset val="128"/>
    </font>
  </fonts>
  <fills count="4">
    <fill>
      <patternFill patternType="none"/>
    </fill>
    <fill>
      <patternFill patternType="gray125"/>
    </fill>
    <fill>
      <patternFill patternType="solid">
        <fgColor rgb="FFFFFF00"/>
        <bgColor indexed="64"/>
      </patternFill>
    </fill>
    <fill>
      <patternFill patternType="solid">
        <fgColor theme="0" tint="-0.49998474074526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top style="thin">
        <color indexed="64"/>
      </top>
      <bottom style="hair">
        <color indexed="64"/>
      </bottom>
      <diagonal/>
    </border>
    <border>
      <left/>
      <right style="thin">
        <color auto="1"/>
      </right>
      <top style="thin">
        <color indexed="64"/>
      </top>
      <bottom style="hair">
        <color indexed="64"/>
      </bottom>
      <diagonal/>
    </border>
    <border>
      <left style="thin">
        <color auto="1"/>
      </left>
      <right/>
      <top style="hair">
        <color indexed="64"/>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style="thin">
        <color auto="1"/>
      </bottom>
      <diagonal/>
    </border>
    <border>
      <left/>
      <right style="thin">
        <color auto="1"/>
      </right>
      <top style="hair">
        <color indexed="64"/>
      </top>
      <bottom style="thin">
        <color auto="1"/>
      </bottom>
      <diagonal/>
    </border>
    <border>
      <left style="hair">
        <color auto="1"/>
      </left>
      <right style="thin">
        <color auto="1"/>
      </right>
      <top style="hair">
        <color indexed="64"/>
      </top>
      <bottom style="hair">
        <color indexed="64"/>
      </bottom>
      <diagonal/>
    </border>
    <border>
      <left/>
      <right style="thin">
        <color auto="1"/>
      </right>
      <top style="thin">
        <color indexed="64"/>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diagonalUp="1" diagonalDown="1">
      <left style="thin">
        <color auto="1"/>
      </left>
      <right style="thin">
        <color auto="1"/>
      </right>
      <top/>
      <bottom/>
      <diagonal style="thin">
        <color auto="1"/>
      </diagonal>
    </border>
    <border>
      <left style="thin">
        <color indexed="64"/>
      </left>
      <right style="hair">
        <color indexed="64"/>
      </right>
      <top style="thin">
        <color indexed="64"/>
      </top>
      <bottom style="thin">
        <color indexed="64"/>
      </bottom>
      <diagonal/>
    </border>
    <border>
      <left style="thin">
        <color auto="1"/>
      </left>
      <right style="hair">
        <color auto="1"/>
      </right>
      <top style="hair">
        <color indexed="64"/>
      </top>
      <bottom style="hair">
        <color indexed="64"/>
      </bottom>
      <diagonal/>
    </border>
    <border>
      <left style="hair">
        <color auto="1"/>
      </left>
      <right style="hair">
        <color auto="1"/>
      </right>
      <top style="hair">
        <color indexed="64"/>
      </top>
      <bottom style="hair">
        <color indexed="64"/>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bottom style="thin">
        <color auto="1"/>
      </bottom>
      <diagonal/>
    </border>
    <border>
      <left style="hair">
        <color auto="1"/>
      </left>
      <right style="hair">
        <color auto="1"/>
      </right>
      <top style="thin">
        <color auto="1"/>
      </top>
      <bottom style="thin">
        <color auto="1"/>
      </bottom>
      <diagonal/>
    </border>
    <border>
      <left/>
      <right style="thin">
        <color auto="1"/>
      </right>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hair">
        <color indexed="64"/>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right style="thin">
        <color auto="1"/>
      </right>
      <top style="thin">
        <color auto="1"/>
      </top>
      <bottom/>
      <diagonal/>
    </border>
    <border>
      <left style="hair">
        <color auto="1"/>
      </left>
      <right/>
      <top style="hair">
        <color indexed="64"/>
      </top>
      <bottom style="hair">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186">
    <xf numFmtId="0" fontId="0" fillId="0" borderId="0" xfId="0">
      <alignment vertical="center"/>
    </xf>
    <xf numFmtId="0" fontId="0" fillId="0" borderId="0" xfId="0" applyAlignment="1">
      <alignment horizontal="center" vertical="center"/>
    </xf>
    <xf numFmtId="177" fontId="0" fillId="0" borderId="0" xfId="0" applyNumberFormat="1" applyAlignment="1">
      <alignment horizontal="center" vertical="center"/>
    </xf>
    <xf numFmtId="178" fontId="0" fillId="0" borderId="0" xfId="0" applyNumberFormat="1" applyAlignment="1">
      <alignment horizontal="center" vertical="center"/>
    </xf>
    <xf numFmtId="179" fontId="0" fillId="0" borderId="0" xfId="0" applyNumberFormat="1" applyAlignment="1">
      <alignment horizontal="center" vertical="center"/>
    </xf>
    <xf numFmtId="180" fontId="0" fillId="0" borderId="0" xfId="0" applyNumberFormat="1" applyAlignment="1">
      <alignment horizontal="center" vertical="center"/>
    </xf>
    <xf numFmtId="0" fontId="0" fillId="0" borderId="0" xfId="0" applyAlignment="1">
      <alignment horizontal="right" vertical="center"/>
    </xf>
    <xf numFmtId="0" fontId="3"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center" vertical="center" shrinkToFit="1"/>
    </xf>
    <xf numFmtId="0" fontId="4" fillId="0" borderId="0" xfId="0" applyFont="1" applyAlignment="1">
      <alignment vertical="center" shrinkToFit="1"/>
    </xf>
    <xf numFmtId="0" fontId="4" fillId="0" borderId="0" xfId="0" applyFont="1" applyAlignment="1">
      <alignment horizontal="right" vertical="center"/>
    </xf>
    <xf numFmtId="0" fontId="5" fillId="0" borderId="0" xfId="0" applyFont="1" applyAlignment="1">
      <alignment horizontal="center" vertical="center" shrinkToFit="1"/>
    </xf>
    <xf numFmtId="0" fontId="4" fillId="0" borderId="0" xfId="0" applyFont="1" applyAlignment="1">
      <alignment horizontal="right" vertical="center" shrinkToFit="1"/>
    </xf>
    <xf numFmtId="176" fontId="4" fillId="0" borderId="0" xfId="0" applyNumberFormat="1" applyFont="1">
      <alignment vertical="center"/>
    </xf>
    <xf numFmtId="181" fontId="0" fillId="0" borderId="0" xfId="0" applyNumberFormat="1" applyAlignment="1">
      <alignment horizontal="center" vertical="center"/>
    </xf>
    <xf numFmtId="184" fontId="6" fillId="0" borderId="16" xfId="0" applyNumberFormat="1" applyFont="1" applyBorder="1" applyAlignment="1">
      <alignment horizontal="right" vertical="center"/>
    </xf>
    <xf numFmtId="183" fontId="0" fillId="0" borderId="16" xfId="0" applyNumberFormat="1" applyBorder="1" applyAlignment="1">
      <alignment horizontal="center" vertical="center"/>
    </xf>
    <xf numFmtId="180" fontId="0" fillId="2" borderId="16" xfId="0" applyNumberFormat="1" applyFill="1" applyBorder="1" applyAlignment="1">
      <alignment horizontal="center" vertical="center"/>
    </xf>
    <xf numFmtId="0" fontId="0" fillId="0" borderId="16" xfId="0" applyBorder="1" applyAlignment="1">
      <alignment horizontal="center" vertical="center"/>
    </xf>
    <xf numFmtId="180" fontId="0" fillId="0" borderId="16" xfId="0" applyNumberFormat="1" applyBorder="1" applyAlignment="1">
      <alignment horizontal="center" vertical="center"/>
    </xf>
    <xf numFmtId="184" fontId="0" fillId="0" borderId="16" xfId="0" applyNumberFormat="1" applyBorder="1" applyAlignment="1">
      <alignment horizontal="right" vertical="center"/>
    </xf>
    <xf numFmtId="177" fontId="0" fillId="2" borderId="16" xfId="0" applyNumberFormat="1" applyFill="1" applyBorder="1" applyAlignment="1">
      <alignment horizontal="center" vertical="center"/>
    </xf>
    <xf numFmtId="178" fontId="0" fillId="2" borderId="16" xfId="0" applyNumberFormat="1" applyFill="1" applyBorder="1" applyAlignment="1">
      <alignment horizontal="center" vertical="center"/>
    </xf>
    <xf numFmtId="0" fontId="0" fillId="2" borderId="16" xfId="0" applyFill="1" applyBorder="1" applyAlignment="1">
      <alignment horizontal="center" vertical="center"/>
    </xf>
    <xf numFmtId="184" fontId="0" fillId="3" borderId="16" xfId="0" applyNumberFormat="1" applyFill="1" applyBorder="1">
      <alignment vertical="center"/>
    </xf>
    <xf numFmtId="183" fontId="0" fillId="3" borderId="16" xfId="0" applyNumberFormat="1" applyFill="1" applyBorder="1" applyAlignment="1">
      <alignment horizontal="center" vertical="center"/>
    </xf>
    <xf numFmtId="179" fontId="0" fillId="0" borderId="1" xfId="0" applyNumberFormat="1" applyBorder="1" applyAlignment="1">
      <alignment horizontal="center" vertical="center"/>
    </xf>
    <xf numFmtId="0" fontId="0" fillId="0" borderId="1" xfId="0" applyBorder="1" applyAlignment="1">
      <alignment horizontal="center" vertical="center"/>
    </xf>
    <xf numFmtId="0" fontId="4" fillId="0" borderId="5" xfId="0" applyFont="1" applyBorder="1" applyAlignment="1">
      <alignment vertical="center" shrinkToFit="1"/>
    </xf>
    <xf numFmtId="0" fontId="4" fillId="0" borderId="1" xfId="0" applyFont="1" applyBorder="1" applyAlignment="1">
      <alignment horizontal="center" vertical="center"/>
    </xf>
    <xf numFmtId="0" fontId="0" fillId="2" borderId="1" xfId="0" applyFill="1" applyBorder="1" applyAlignment="1">
      <alignment horizontal="center" vertical="center" shrinkToFit="1"/>
    </xf>
    <xf numFmtId="181" fontId="0" fillId="0" borderId="0" xfId="0" applyNumberFormat="1" applyAlignment="1">
      <alignment horizontal="left" vertical="center"/>
    </xf>
    <xf numFmtId="0" fontId="4" fillId="0" borderId="4" xfId="0" applyFont="1" applyBorder="1" applyAlignment="1">
      <alignment vertical="center" shrinkToFit="1"/>
    </xf>
    <xf numFmtId="0" fontId="7" fillId="0" borderId="0" xfId="0" applyFont="1">
      <alignment vertical="center"/>
    </xf>
    <xf numFmtId="0" fontId="8" fillId="0" borderId="0" xfId="0" applyFont="1">
      <alignment vertical="center"/>
    </xf>
    <xf numFmtId="14" fontId="0" fillId="2" borderId="1" xfId="0" applyNumberFormat="1" applyFill="1" applyBorder="1" applyAlignment="1">
      <alignment horizontal="left" vertical="center" shrinkToFit="1"/>
    </xf>
    <xf numFmtId="0" fontId="4" fillId="0" borderId="14" xfId="0" applyFont="1" applyBorder="1" applyAlignment="1">
      <alignment vertical="center" shrinkToFit="1"/>
    </xf>
    <xf numFmtId="0" fontId="4" fillId="0" borderId="1" xfId="0" applyFont="1" applyBorder="1" applyAlignment="1">
      <alignment horizontal="center" vertical="center" shrinkToFit="1"/>
    </xf>
    <xf numFmtId="185" fontId="4" fillId="0" borderId="0" xfId="0" applyNumberFormat="1" applyFont="1" applyAlignment="1">
      <alignment horizontal="center" vertical="center" shrinkToFit="1"/>
    </xf>
    <xf numFmtId="10" fontId="4" fillId="0" borderId="0" xfId="1" applyNumberFormat="1" applyFont="1" applyBorder="1" applyAlignment="1">
      <alignment horizontal="center" vertical="center" shrinkToFit="1"/>
    </xf>
    <xf numFmtId="0" fontId="9" fillId="0" borderId="0" xfId="0" applyFont="1">
      <alignment vertical="center"/>
    </xf>
    <xf numFmtId="10" fontId="4" fillId="0" borderId="0" xfId="1" applyNumberFormat="1" applyFont="1" applyBorder="1" applyAlignment="1">
      <alignment horizontal="center" vertical="center"/>
    </xf>
    <xf numFmtId="0" fontId="4" fillId="0" borderId="14"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5" xfId="0" applyFont="1" applyBorder="1" applyAlignment="1">
      <alignment horizontal="center" vertical="center" shrinkToFit="1"/>
    </xf>
    <xf numFmtId="14" fontId="4" fillId="0" borderId="5" xfId="0" applyNumberFormat="1" applyFont="1" applyBorder="1" applyAlignment="1">
      <alignment vertical="center" shrinkToFit="1"/>
    </xf>
    <xf numFmtId="176" fontId="4" fillId="0" borderId="28" xfId="0" applyNumberFormat="1" applyFont="1" applyBorder="1" applyAlignment="1">
      <alignment horizontal="center" vertical="center" shrinkToFit="1"/>
    </xf>
    <xf numFmtId="0" fontId="5" fillId="0" borderId="0" xfId="0" applyFont="1" applyAlignment="1">
      <alignment vertical="center" shrinkToFit="1"/>
    </xf>
    <xf numFmtId="14" fontId="4" fillId="0" borderId="0" xfId="0" applyNumberFormat="1" applyFont="1" applyAlignment="1">
      <alignment horizontal="center" vertical="center" shrinkToFit="1"/>
    </xf>
    <xf numFmtId="0" fontId="4" fillId="0" borderId="28" xfId="0" applyFont="1" applyBorder="1" applyAlignment="1">
      <alignment vertical="center" shrinkToFit="1"/>
    </xf>
    <xf numFmtId="0" fontId="4" fillId="0" borderId="39" xfId="0" applyFont="1" applyBorder="1" applyAlignment="1">
      <alignment vertical="center" shrinkToFit="1"/>
    </xf>
    <xf numFmtId="176" fontId="4" fillId="0" borderId="0" xfId="0" applyNumberFormat="1" applyFont="1" applyAlignment="1">
      <alignment horizontal="center" vertical="center" shrinkToFit="1"/>
    </xf>
    <xf numFmtId="0" fontId="4" fillId="0" borderId="0" xfId="0" applyFont="1" applyAlignment="1">
      <alignment horizontal="left" vertical="center"/>
    </xf>
    <xf numFmtId="176" fontId="4" fillId="0" borderId="0" xfId="0" applyNumberFormat="1" applyFont="1" applyAlignment="1">
      <alignment horizontal="left" vertical="center"/>
    </xf>
    <xf numFmtId="0" fontId="4" fillId="0" borderId="3" xfId="0" applyFont="1" applyBorder="1">
      <alignment vertical="center"/>
    </xf>
    <xf numFmtId="14" fontId="0" fillId="2" borderId="29" xfId="0" applyNumberFormat="1" applyFill="1" applyBorder="1" applyAlignment="1">
      <alignment horizontal="left" vertical="center" shrinkToFit="1"/>
    </xf>
    <xf numFmtId="0" fontId="0" fillId="0" borderId="14" xfId="0" applyBorder="1" applyAlignment="1">
      <alignment horizontal="center" vertical="center"/>
    </xf>
    <xf numFmtId="0" fontId="0" fillId="0" borderId="14" xfId="0" applyBorder="1">
      <alignment vertical="center"/>
    </xf>
    <xf numFmtId="0" fontId="0" fillId="0" borderId="13" xfId="0" applyBorder="1">
      <alignment vertical="center"/>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19"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37" xfId="0" applyFont="1" applyBorder="1" applyAlignment="1">
      <alignment horizontal="center" vertical="center" shrinkToFit="1"/>
    </xf>
    <xf numFmtId="178" fontId="4" fillId="0" borderId="19" xfId="0" applyNumberFormat="1" applyFont="1" applyBorder="1" applyAlignment="1">
      <alignment horizontal="center" vertical="center" shrinkToFit="1"/>
    </xf>
    <xf numFmtId="178" fontId="4" fillId="0" borderId="20" xfId="0" applyNumberFormat="1" applyFont="1" applyBorder="1" applyAlignment="1">
      <alignment horizontal="center" vertical="center" shrinkToFit="1"/>
    </xf>
    <xf numFmtId="178" fontId="4" fillId="0" borderId="12" xfId="0" applyNumberFormat="1"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38" xfId="0" applyFont="1" applyBorder="1" applyAlignment="1">
      <alignment horizontal="center" vertical="center" shrinkToFit="1"/>
    </xf>
    <xf numFmtId="0" fontId="6" fillId="0" borderId="0" xfId="0" applyFont="1">
      <alignment vertical="center"/>
    </xf>
    <xf numFmtId="0" fontId="0" fillId="2" borderId="1" xfId="0" applyFill="1" applyBorder="1" applyAlignment="1">
      <alignment horizontal="center" vertical="center"/>
    </xf>
    <xf numFmtId="0" fontId="11" fillId="0" borderId="0" xfId="0" applyFont="1" applyAlignment="1">
      <alignment vertical="center" wrapText="1"/>
    </xf>
    <xf numFmtId="0" fontId="12" fillId="0" borderId="0" xfId="0" applyFont="1" applyAlignment="1">
      <alignment vertical="center" wrapText="1"/>
    </xf>
    <xf numFmtId="0" fontId="12" fillId="0" borderId="1" xfId="0" applyFont="1" applyBorder="1" applyAlignment="1">
      <alignment vertical="center" wrapText="1"/>
    </xf>
    <xf numFmtId="0" fontId="14" fillId="0" borderId="0" xfId="0" applyFont="1">
      <alignment vertical="center"/>
    </xf>
    <xf numFmtId="14" fontId="0" fillId="0" borderId="1" xfId="0" applyNumberFormat="1" applyBorder="1" applyAlignment="1">
      <alignment vertical="center" shrinkToFit="1"/>
    </xf>
    <xf numFmtId="0" fontId="0" fillId="0" borderId="27" xfId="0" applyBorder="1">
      <alignment vertical="center"/>
    </xf>
    <xf numFmtId="0" fontId="0" fillId="2" borderId="15" xfId="0" applyFill="1" applyBorder="1" applyAlignment="1">
      <alignment horizontal="center" vertical="center"/>
    </xf>
    <xf numFmtId="0" fontId="15" fillId="0" borderId="3" xfId="0" applyFont="1" applyBorder="1">
      <alignment vertical="center"/>
    </xf>
    <xf numFmtId="0" fontId="15" fillId="0" borderId="0" xfId="0" applyFont="1">
      <alignment vertical="center"/>
    </xf>
    <xf numFmtId="0" fontId="4" fillId="0" borderId="15" xfId="0" applyFont="1" applyBorder="1" applyAlignment="1">
      <alignment horizontal="center" vertical="center" shrinkToFit="1"/>
    </xf>
    <xf numFmtId="0" fontId="0" fillId="0" borderId="15" xfId="0" applyBorder="1">
      <alignment vertical="center"/>
    </xf>
    <xf numFmtId="0" fontId="0" fillId="0" borderId="13" xfId="0" applyBorder="1">
      <alignment vertical="center"/>
    </xf>
    <xf numFmtId="0" fontId="0" fillId="0" borderId="27" xfId="0" applyBorder="1" applyAlignment="1">
      <alignment horizontal="left" vertical="center"/>
    </xf>
    <xf numFmtId="0" fontId="0" fillId="0" borderId="16" xfId="0" applyBorder="1" applyAlignment="1">
      <alignment horizontal="left" vertical="center"/>
    </xf>
    <xf numFmtId="0" fontId="0" fillId="0" borderId="29" xfId="0" applyBorder="1" applyAlignment="1">
      <alignment horizontal="left" vertical="center"/>
    </xf>
    <xf numFmtId="0" fontId="15" fillId="0" borderId="15" xfId="0" applyFont="1" applyBorder="1">
      <alignment vertical="center"/>
    </xf>
    <xf numFmtId="0" fontId="15" fillId="0" borderId="14" xfId="0" applyFont="1" applyBorder="1">
      <alignment vertical="center"/>
    </xf>
    <xf numFmtId="0" fontId="7" fillId="0" borderId="0" xfId="0" applyFont="1" applyAlignment="1">
      <alignment horizontal="left" vertical="center"/>
    </xf>
    <xf numFmtId="0" fontId="0" fillId="0" borderId="15" xfId="0" applyBorder="1" applyAlignment="1">
      <alignment horizontal="center" vertical="center"/>
    </xf>
    <xf numFmtId="0" fontId="0" fillId="0" borderId="14" xfId="0" applyBorder="1" applyAlignment="1">
      <alignment horizontal="center" vertical="center"/>
    </xf>
    <xf numFmtId="0" fontId="0" fillId="0" borderId="13" xfId="0" applyBorder="1" applyAlignment="1">
      <alignment horizontal="center" vertical="center"/>
    </xf>
    <xf numFmtId="14" fontId="0" fillId="0" borderId="15" xfId="0" applyNumberFormat="1" applyBorder="1" applyAlignment="1">
      <alignment horizontal="center" vertical="center" shrinkToFit="1"/>
    </xf>
    <xf numFmtId="14" fontId="0" fillId="0" borderId="14" xfId="0" applyNumberFormat="1" applyBorder="1" applyAlignment="1">
      <alignment horizontal="center" vertical="center" shrinkToFit="1"/>
    </xf>
    <xf numFmtId="14" fontId="0" fillId="0" borderId="13" xfId="0" applyNumberFormat="1" applyBorder="1" applyAlignment="1">
      <alignment horizontal="center" vertical="center" shrinkToFit="1"/>
    </xf>
    <xf numFmtId="0" fontId="0" fillId="2" borderId="15" xfId="0" applyFill="1" applyBorder="1" applyAlignment="1">
      <alignment vertical="center" shrinkToFit="1"/>
    </xf>
    <xf numFmtId="0" fontId="0" fillId="2" borderId="14" xfId="0" applyFill="1" applyBorder="1" applyAlignment="1">
      <alignment vertical="center" shrinkToFit="1"/>
    </xf>
    <xf numFmtId="0" fontId="0" fillId="2" borderId="13" xfId="0" applyFill="1" applyBorder="1" applyAlignment="1">
      <alignment vertical="center" shrinkToFit="1"/>
    </xf>
    <xf numFmtId="0" fontId="15" fillId="0" borderId="15" xfId="0" applyFont="1" applyBorder="1" applyAlignment="1">
      <alignment horizontal="right" vertical="center"/>
    </xf>
    <xf numFmtId="0" fontId="15" fillId="0" borderId="13" xfId="0" applyFont="1" applyBorder="1" applyAlignment="1">
      <alignment horizontal="right" vertical="center"/>
    </xf>
    <xf numFmtId="0" fontId="12" fillId="0" borderId="1" xfId="0" applyFont="1" applyBorder="1" applyAlignment="1">
      <alignment vertical="center" wrapText="1"/>
    </xf>
    <xf numFmtId="179" fontId="0" fillId="3" borderId="17" xfId="0" applyNumberFormat="1" applyFill="1" applyBorder="1" applyAlignment="1">
      <alignment horizontal="center" vertical="center"/>
    </xf>
    <xf numFmtId="179" fontId="0" fillId="0" borderId="1" xfId="0" applyNumberFormat="1" applyBorder="1" applyAlignment="1">
      <alignment horizontal="center" vertical="center"/>
    </xf>
    <xf numFmtId="179" fontId="0" fillId="0" borderId="27" xfId="0" applyNumberFormat="1" applyBorder="1" applyAlignment="1">
      <alignment horizontal="center" vertical="center" wrapText="1"/>
    </xf>
    <xf numFmtId="179" fontId="0" fillId="0" borderId="29" xfId="0" applyNumberFormat="1" applyBorder="1" applyAlignment="1">
      <alignment horizontal="center" vertical="center" wrapText="1"/>
    </xf>
    <xf numFmtId="0" fontId="4" fillId="0" borderId="34" xfId="0" applyFont="1" applyBorder="1" applyAlignment="1">
      <alignment horizontal="center" vertical="center"/>
    </xf>
    <xf numFmtId="0" fontId="4" fillId="0" borderId="38" xfId="0" applyFont="1" applyBorder="1" applyAlignment="1">
      <alignment horizontal="center" vertical="center"/>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9"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20" xfId="1" applyNumberFormat="1" applyFont="1" applyBorder="1" applyAlignment="1">
      <alignment horizontal="center" vertical="center"/>
    </xf>
    <xf numFmtId="0" fontId="4" fillId="0" borderId="12" xfId="1" applyNumberFormat="1" applyFont="1" applyBorder="1" applyAlignment="1">
      <alignment horizontal="center" vertical="center"/>
    </xf>
    <xf numFmtId="10" fontId="4" fillId="0" borderId="20" xfId="1" applyNumberFormat="1" applyFont="1" applyBorder="1" applyAlignment="1">
      <alignment horizontal="center" vertical="center"/>
    </xf>
    <xf numFmtId="10" fontId="4" fillId="0" borderId="12" xfId="1" applyNumberFormat="1"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3" xfId="0" applyFont="1" applyBorder="1" applyAlignment="1">
      <alignment horizontal="center" vertical="center"/>
    </xf>
    <xf numFmtId="179" fontId="4" fillId="0" borderId="2" xfId="0" applyNumberFormat="1" applyFont="1" applyBorder="1" applyAlignment="1">
      <alignment horizontal="center" vertical="center"/>
    </xf>
    <xf numFmtId="179" fontId="4" fillId="0" borderId="3" xfId="0" applyNumberFormat="1" applyFont="1" applyBorder="1" applyAlignment="1">
      <alignment horizontal="center" vertical="center"/>
    </xf>
    <xf numFmtId="179" fontId="4" fillId="0" borderId="4" xfId="0" applyNumberFormat="1" applyFont="1" applyBorder="1" applyAlignment="1">
      <alignment horizontal="center" vertical="center"/>
    </xf>
    <xf numFmtId="182" fontId="4" fillId="0" borderId="18" xfId="0" applyNumberFormat="1" applyFont="1" applyBorder="1" applyAlignment="1">
      <alignment horizontal="center" vertical="center"/>
    </xf>
    <xf numFmtId="182" fontId="4" fillId="0" borderId="30" xfId="0" applyNumberFormat="1" applyFont="1" applyBorder="1" applyAlignment="1">
      <alignment horizontal="center" vertical="center"/>
    </xf>
    <xf numFmtId="0" fontId="4" fillId="0" borderId="13" xfId="0" applyFont="1" applyBorder="1" applyAlignment="1">
      <alignment horizontal="center" vertical="center" shrinkToFit="1"/>
    </xf>
    <xf numFmtId="0" fontId="4" fillId="0" borderId="1" xfId="0" applyFont="1" applyBorder="1" applyAlignment="1">
      <alignment horizontal="center" vertical="center" shrinkToFit="1"/>
    </xf>
    <xf numFmtId="185" fontId="4" fillId="0" borderId="5" xfId="0" applyNumberFormat="1" applyFont="1" applyBorder="1" applyAlignment="1">
      <alignment horizontal="center" vertical="center" shrinkToFit="1"/>
    </xf>
    <xf numFmtId="185" fontId="4" fillId="0" borderId="31" xfId="0" applyNumberFormat="1" applyFont="1" applyBorder="1" applyAlignment="1">
      <alignment horizontal="center" vertical="center" shrinkToFit="1"/>
    </xf>
    <xf numFmtId="0" fontId="4" fillId="0" borderId="5" xfId="0" applyFont="1" applyBorder="1" applyAlignment="1">
      <alignment vertical="center" shrinkToFit="1"/>
    </xf>
    <xf numFmtId="0" fontId="4" fillId="0" borderId="14" xfId="0" applyFont="1" applyBorder="1" applyAlignment="1">
      <alignment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186" fontId="4" fillId="0" borderId="2" xfId="0" applyNumberFormat="1" applyFont="1" applyBorder="1" applyAlignment="1">
      <alignment horizontal="center" vertical="center"/>
    </xf>
    <xf numFmtId="186" fontId="4" fillId="0" borderId="3" xfId="0" applyNumberFormat="1" applyFont="1" applyBorder="1" applyAlignment="1">
      <alignment horizontal="center" vertical="center"/>
    </xf>
    <xf numFmtId="186" fontId="4" fillId="0" borderId="4" xfId="0" applyNumberFormat="1" applyFont="1" applyBorder="1" applyAlignment="1">
      <alignment horizontal="center" vertical="center"/>
    </xf>
    <xf numFmtId="0" fontId="4" fillId="0" borderId="40" xfId="1" applyNumberFormat="1" applyFont="1" applyBorder="1" applyAlignment="1">
      <alignment horizontal="center" vertical="center"/>
    </xf>
    <xf numFmtId="0" fontId="4" fillId="0" borderId="9" xfId="1" applyNumberFormat="1" applyFont="1" applyBorder="1" applyAlignment="1">
      <alignment horizontal="center" vertical="center"/>
    </xf>
    <xf numFmtId="0" fontId="4" fillId="0" borderId="35"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30" xfId="0" applyFont="1" applyBorder="1" applyAlignment="1">
      <alignment horizontal="center" vertical="center" shrinkToFit="1"/>
    </xf>
    <xf numFmtId="0" fontId="4" fillId="0" borderId="14" xfId="0" applyFont="1" applyBorder="1" applyAlignment="1">
      <alignment horizontal="center" vertical="center" shrinkToFit="1"/>
    </xf>
    <xf numFmtId="185" fontId="4" fillId="0" borderId="14" xfId="1" applyNumberFormat="1" applyFont="1" applyBorder="1" applyAlignment="1">
      <alignment horizontal="center" vertical="center" shrinkToFit="1"/>
    </xf>
    <xf numFmtId="9" fontId="4" fillId="0" borderId="14" xfId="0" applyNumberFormat="1" applyFont="1" applyBorder="1" applyAlignment="1">
      <alignment horizontal="center" vertical="center" shrinkToFit="1"/>
    </xf>
    <xf numFmtId="0" fontId="4" fillId="0" borderId="5" xfId="0" applyFont="1" applyBorder="1" applyAlignment="1">
      <alignment horizontal="center" vertical="center" shrinkToFit="1"/>
    </xf>
    <xf numFmtId="0" fontId="4" fillId="0" borderId="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xf>
    <xf numFmtId="0" fontId="4" fillId="0" borderId="28" xfId="0" applyFont="1" applyBorder="1" applyAlignment="1">
      <alignment horizontal="center" vertical="center" shrinkToFit="1"/>
    </xf>
    <xf numFmtId="0" fontId="4" fillId="0" borderId="39"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 xfId="0" applyFont="1" applyBorder="1" applyAlignment="1">
      <alignment horizontal="center" vertical="center" shrinkToFit="1"/>
    </xf>
    <xf numFmtId="0" fontId="10" fillId="0" borderId="0" xfId="0" applyFont="1" applyAlignment="1">
      <alignment horizontal="center" vertical="center"/>
    </xf>
    <xf numFmtId="176" fontId="4" fillId="0" borderId="14" xfId="0" applyNumberFormat="1" applyFont="1" applyBorder="1" applyAlignment="1">
      <alignment horizontal="left" vertical="center" shrinkToFit="1"/>
    </xf>
    <xf numFmtId="176" fontId="4" fillId="0" borderId="30" xfId="0" applyNumberFormat="1" applyFont="1" applyBorder="1" applyAlignment="1">
      <alignment horizontal="center" vertical="center"/>
    </xf>
    <xf numFmtId="176" fontId="4" fillId="0" borderId="32" xfId="0" applyNumberFormat="1" applyFont="1" applyBorder="1" applyAlignment="1">
      <alignment horizontal="center" vertical="center"/>
    </xf>
    <xf numFmtId="176" fontId="4" fillId="0" borderId="30" xfId="0" applyNumberFormat="1" applyFont="1" applyBorder="1" applyAlignment="1">
      <alignment horizontal="center" vertical="center" shrinkToFit="1"/>
    </xf>
    <xf numFmtId="176" fontId="4" fillId="0" borderId="32" xfId="0" applyNumberFormat="1" applyFont="1" applyBorder="1" applyAlignment="1">
      <alignment horizontal="center" vertical="center" shrinkToFit="1"/>
    </xf>
    <xf numFmtId="14" fontId="4" fillId="0" borderId="22" xfId="0" applyNumberFormat="1" applyFont="1" applyBorder="1" applyAlignment="1">
      <alignment horizontal="center" vertical="center" shrinkToFit="1"/>
    </xf>
    <xf numFmtId="14" fontId="4" fillId="0" borderId="23" xfId="0" applyNumberFormat="1" applyFont="1" applyBorder="1" applyAlignment="1">
      <alignment horizontal="center" vertical="center" shrinkToFit="1"/>
    </xf>
    <xf numFmtId="14" fontId="4" fillId="0" borderId="25" xfId="0" applyNumberFormat="1" applyFont="1" applyBorder="1" applyAlignment="1">
      <alignment horizontal="center" vertical="center" shrinkToFit="1"/>
    </xf>
    <xf numFmtId="14" fontId="4" fillId="0" borderId="26" xfId="0" applyNumberFormat="1"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2"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5" xfId="0" applyFont="1" applyBorder="1" applyAlignment="1">
      <alignment horizontal="center" vertical="center" shrinkToFit="1"/>
    </xf>
    <xf numFmtId="0" fontId="4" fillId="0" borderId="0" xfId="0" applyFont="1" applyAlignment="1">
      <alignment horizontal="left" vertical="center" shrinkToFit="1"/>
    </xf>
    <xf numFmtId="0" fontId="4" fillId="0" borderId="5" xfId="0" applyFont="1" applyBorder="1" applyAlignment="1">
      <alignment horizontal="left" vertical="center" shrinkToFit="1"/>
    </xf>
    <xf numFmtId="0" fontId="10" fillId="0" borderId="0" xfId="0" applyFont="1" applyAlignment="1">
      <alignment horizontal="center" vertical="center" shrinkToFit="1"/>
    </xf>
    <xf numFmtId="0" fontId="10" fillId="0" borderId="5" xfId="0" applyFont="1" applyBorder="1" applyAlignment="1">
      <alignment horizontal="center" vertical="center" shrinkToFit="1"/>
    </xf>
    <xf numFmtId="0" fontId="4" fillId="0" borderId="0" xfId="0" applyFont="1">
      <alignment vertical="center"/>
    </xf>
    <xf numFmtId="0" fontId="4" fillId="0" borderId="15" xfId="0" applyFont="1" applyBorder="1" applyAlignment="1">
      <alignment horizontal="center" vertical="center" shrinkToFit="1"/>
    </xf>
    <xf numFmtId="10" fontId="4" fillId="0" borderId="5" xfId="1" applyNumberFormat="1" applyFont="1" applyBorder="1" applyAlignment="1">
      <alignment horizontal="center" vertical="center" shrinkToFit="1"/>
    </xf>
  </cellXfs>
  <cellStyles count="2">
    <cellStyle name="パーセント" xfId="1" builtinId="5"/>
    <cellStyle name="標準" xfId="0" builtinId="0"/>
  </cellStyles>
  <dxfs count="9">
    <dxf>
      <border>
        <left style="thin">
          <color auto="1"/>
        </left>
        <vertical/>
        <horizontal/>
      </border>
    </dxf>
    <dxf>
      <border>
        <left style="thin">
          <color auto="1"/>
        </left>
        <vertical/>
        <horizontal/>
      </border>
    </dxf>
    <dxf>
      <border>
        <left style="thin">
          <color auto="1"/>
        </left>
        <vertical/>
        <horizontal/>
      </border>
    </dxf>
    <dxf>
      <border>
        <left style="thin">
          <color auto="1"/>
        </left>
      </border>
    </dxf>
    <dxf>
      <font>
        <color rgb="FFFF0000"/>
      </font>
    </dxf>
    <dxf>
      <border>
        <left style="thin">
          <color auto="1"/>
        </left>
        <vertical/>
        <horizontal/>
      </border>
    </dxf>
    <dxf>
      <font>
        <color rgb="FFFF0000"/>
      </font>
    </dxf>
    <dxf>
      <border>
        <top style="thin">
          <color auto="1"/>
        </top>
        <vertical/>
        <horizontal/>
      </border>
    </dxf>
    <dxf>
      <fill>
        <patternFill>
          <bgColor rgb="FFFFFF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13</xdr:col>
      <xdr:colOff>95249</xdr:colOff>
      <xdr:row>1</xdr:row>
      <xdr:rowOff>152400</xdr:rowOff>
    </xdr:from>
    <xdr:ext cx="4295775" cy="1559401"/>
    <xdr:sp macro="" textlink="">
      <xdr:nvSpPr>
        <xdr:cNvPr id="3" name="テキスト ボックス 2">
          <a:extLst>
            <a:ext uri="{FF2B5EF4-FFF2-40B4-BE49-F238E27FC236}">
              <a16:creationId xmlns:a16="http://schemas.microsoft.com/office/drawing/2014/main" id="{08A4616F-D380-46B4-9256-0DEEAD304683}"/>
            </a:ext>
          </a:extLst>
        </xdr:cNvPr>
        <xdr:cNvSpPr txBox="1"/>
      </xdr:nvSpPr>
      <xdr:spPr>
        <a:xfrm>
          <a:off x="7077074" y="457200"/>
          <a:ext cx="4295775" cy="155940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建築工事における「週休２日確保工事」実施要領</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　用語の定義</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（２）対象期間</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工事着手日（現場に継続的に常駐した最初の日）から工事完成日までの期間をいう。なお、年末年始休暇６日間、夏季休暇３日間、工場製作のみを実施している期間、工事全体を一時中止している期間のほか、発注者があらかじめ対象外としている内容に該当する期間、受注者の責によらず現場作業を余儀なくされている期間等は含まない。</a:t>
          </a:r>
        </a:p>
      </xdr:txBody>
    </xdr:sp>
    <xdr:clientData/>
  </xdr:oneCellAnchor>
  <xdr:twoCellAnchor>
    <xdr:from>
      <xdr:col>1</xdr:col>
      <xdr:colOff>628650</xdr:colOff>
      <xdr:row>3</xdr:row>
      <xdr:rowOff>228600</xdr:rowOff>
    </xdr:from>
    <xdr:to>
      <xdr:col>3</xdr:col>
      <xdr:colOff>85725</xdr:colOff>
      <xdr:row>7</xdr:row>
      <xdr:rowOff>123825</xdr:rowOff>
    </xdr:to>
    <xdr:cxnSp macro="">
      <xdr:nvCxnSpPr>
        <xdr:cNvPr id="4" name="直線矢印コネクタ 3">
          <a:extLst>
            <a:ext uri="{FF2B5EF4-FFF2-40B4-BE49-F238E27FC236}">
              <a16:creationId xmlns:a16="http://schemas.microsoft.com/office/drawing/2014/main" id="{143CA36F-D4D5-066B-8668-6723FD6279D8}"/>
            </a:ext>
          </a:extLst>
        </xdr:cNvPr>
        <xdr:cNvCxnSpPr/>
      </xdr:nvCxnSpPr>
      <xdr:spPr>
        <a:xfrm>
          <a:off x="904875" y="866775"/>
          <a:ext cx="876300" cy="1057275"/>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1</xdr:col>
      <xdr:colOff>542925</xdr:colOff>
      <xdr:row>4</xdr:row>
      <xdr:rowOff>285750</xdr:rowOff>
    </xdr:from>
    <xdr:to>
      <xdr:col>4</xdr:col>
      <xdr:colOff>19050</xdr:colOff>
      <xdr:row>7</xdr:row>
      <xdr:rowOff>95250</xdr:rowOff>
    </xdr:to>
    <xdr:cxnSp macro="">
      <xdr:nvCxnSpPr>
        <xdr:cNvPr id="6" name="直線矢印コネクタ 5">
          <a:extLst>
            <a:ext uri="{FF2B5EF4-FFF2-40B4-BE49-F238E27FC236}">
              <a16:creationId xmlns:a16="http://schemas.microsoft.com/office/drawing/2014/main" id="{D1FCB29E-3AFE-0491-E69A-5B4F14EC3682}"/>
            </a:ext>
          </a:extLst>
        </xdr:cNvPr>
        <xdr:cNvCxnSpPr/>
      </xdr:nvCxnSpPr>
      <xdr:spPr>
        <a:xfrm>
          <a:off x="819150" y="1266825"/>
          <a:ext cx="1581150" cy="62865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43</xdr:col>
      <xdr:colOff>140573</xdr:colOff>
      <xdr:row>4</xdr:row>
      <xdr:rowOff>83743</xdr:rowOff>
    </xdr:from>
    <xdr:to>
      <xdr:col>57</xdr:col>
      <xdr:colOff>70139</xdr:colOff>
      <xdr:row>15</xdr:row>
      <xdr:rowOff>11906</xdr:rowOff>
    </xdr:to>
    <xdr:sp macro="" textlink="">
      <xdr:nvSpPr>
        <xdr:cNvPr id="2" name="テキスト ボックス 1">
          <a:extLst>
            <a:ext uri="{FF2B5EF4-FFF2-40B4-BE49-F238E27FC236}">
              <a16:creationId xmlns:a16="http://schemas.microsoft.com/office/drawing/2014/main" id="{0843E16C-FFF9-9BEA-1DD6-A91B21359FC4}"/>
            </a:ext>
          </a:extLst>
        </xdr:cNvPr>
        <xdr:cNvSpPr txBox="1"/>
      </xdr:nvSpPr>
      <xdr:spPr>
        <a:xfrm>
          <a:off x="13904198" y="988618"/>
          <a:ext cx="7001879" cy="1999851"/>
        </a:xfrm>
        <a:prstGeom prst="rect">
          <a:avLst/>
        </a:prstGeom>
        <a:solidFill>
          <a:srgbClr val="FFFF00"/>
        </a:solid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t>&lt;</a:t>
          </a:r>
          <a:r>
            <a:rPr kumimoji="1" lang="ja-JP" altLang="en-US" sz="1600" b="1"/>
            <a:t>本印刷用シートについて＞</a:t>
          </a:r>
          <a:endParaRPr kumimoji="1" lang="en-US" altLang="ja-JP" sz="1600" b="1"/>
        </a:p>
        <a:p>
          <a:r>
            <a:rPr kumimoji="1" lang="ja-JP" altLang="en-US" sz="1600" b="1"/>
            <a:t>・印刷範囲のみ変更し、それ以外変更しないこと（例：</a:t>
          </a:r>
          <a:r>
            <a:rPr kumimoji="1" lang="en-US" altLang="ja-JP" sz="1600" b="1"/>
            <a:t>AT</a:t>
          </a:r>
          <a:r>
            <a:rPr kumimoji="1" lang="ja-JP" altLang="en-US" sz="1600" b="1"/>
            <a:t>列～</a:t>
          </a:r>
          <a:r>
            <a:rPr kumimoji="1" lang="en-US" altLang="ja-JP" sz="1600" b="1"/>
            <a:t>AW</a:t>
          </a:r>
          <a:r>
            <a:rPr kumimoji="1" lang="ja-JP" altLang="en-US" sz="1600" b="1"/>
            <a:t>列の空いたセルに数字を入力してしまうと、判定ができなくなる）。</a:t>
          </a:r>
          <a:endParaRPr kumimoji="1" lang="en-US" altLang="ja-JP" sz="1600" b="1"/>
        </a:p>
        <a:p>
          <a:r>
            <a:rPr kumimoji="1" lang="ja-JP" altLang="en-US" sz="1600" b="1"/>
            <a:t>・ただし、工期が３年以上ある場合は、行のコピー・貼付けにより表を拡張すること。</a:t>
          </a:r>
          <a:endParaRPr kumimoji="1" lang="en-US" altLang="ja-JP" sz="16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58344-221D-4283-BA95-0DDF5363144A}">
  <dimension ref="B1:M27"/>
  <sheetViews>
    <sheetView tabSelected="1" workbookViewId="0">
      <selection activeCell="B1" sqref="B1:K1"/>
    </sheetView>
  </sheetViews>
  <sheetFormatPr defaultColWidth="3.625" defaultRowHeight="18.75"/>
  <cols>
    <col min="2" max="2" width="20.375" style="6" customWidth="1"/>
    <col min="3" max="3" width="3.125" style="6" customWidth="1"/>
    <col min="4" max="4" width="16.125" style="1" customWidth="1"/>
    <col min="5" max="5" width="7.125" style="1" customWidth="1"/>
    <col min="6" max="6" width="3.625" customWidth="1"/>
    <col min="9" max="9" width="7.125" bestFit="1" customWidth="1"/>
  </cols>
  <sheetData>
    <row r="1" spans="2:13">
      <c r="B1" s="92" t="s">
        <v>79</v>
      </c>
      <c r="C1" s="92"/>
      <c r="D1" s="92"/>
      <c r="E1" s="92"/>
      <c r="F1" s="92"/>
      <c r="G1" s="92"/>
      <c r="H1" s="92"/>
      <c r="I1" s="92"/>
      <c r="J1" s="92"/>
      <c r="K1" s="92"/>
    </row>
    <row r="3" spans="2:13" ht="24">
      <c r="B3" s="7" t="s">
        <v>16</v>
      </c>
      <c r="C3" s="7"/>
    </row>
    <row r="4" spans="2:13">
      <c r="B4" s="74"/>
      <c r="C4" t="s">
        <v>82</v>
      </c>
    </row>
    <row r="5" spans="2:13">
      <c r="B5" s="35"/>
      <c r="C5" s="35"/>
    </row>
    <row r="6" spans="2:13">
      <c r="B6" s="87" t="s">
        <v>50</v>
      </c>
      <c r="C6" s="74" t="s">
        <v>68</v>
      </c>
      <c r="D6" s="80" t="s">
        <v>89</v>
      </c>
    </row>
    <row r="7" spans="2:13">
      <c r="B7" s="88"/>
      <c r="C7" s="81"/>
      <c r="D7" s="79" t="s">
        <v>73</v>
      </c>
      <c r="E7" s="59" t="s">
        <v>74</v>
      </c>
      <c r="F7" s="58">
        <v>8</v>
      </c>
      <c r="G7" s="59" t="s">
        <v>59</v>
      </c>
      <c r="H7" s="58">
        <v>4</v>
      </c>
      <c r="I7" s="60" t="s">
        <v>75</v>
      </c>
      <c r="J7" s="35" t="s">
        <v>76</v>
      </c>
    </row>
    <row r="8" spans="2:13">
      <c r="B8" s="89"/>
      <c r="C8" s="81" t="s">
        <v>91</v>
      </c>
      <c r="D8" s="79" t="s">
        <v>90</v>
      </c>
      <c r="E8" s="59"/>
      <c r="F8" s="58"/>
      <c r="G8" s="59"/>
      <c r="H8" s="58"/>
      <c r="I8" s="59"/>
      <c r="J8" s="35"/>
    </row>
    <row r="9" spans="2:13">
      <c r="B9" s="102" t="s">
        <v>88</v>
      </c>
      <c r="C9" s="103"/>
      <c r="D9" s="90" t="str" cm="1">
        <f t="array" ref="D9">_xlfn.IFS(C6="○","週休２日確保工事 計画書",C7="○",CONCATENATE("週休２日確保工事 計画書 兼 実績報告書",E7,F7,G7,H7,I7),C8="○","週休２日確保工事 実績報告書（最終）",TRUE,"提出様式を指定してください")</f>
        <v>週休２日確保工事 計画書</v>
      </c>
      <c r="E9" s="91"/>
      <c r="F9" s="91"/>
      <c r="G9" s="91"/>
      <c r="H9" s="91"/>
      <c r="I9" s="91"/>
      <c r="J9" s="91"/>
      <c r="K9" s="91"/>
      <c r="L9" s="82"/>
      <c r="M9" s="83"/>
    </row>
    <row r="10" spans="2:13">
      <c r="B10" s="85" t="s">
        <v>13</v>
      </c>
      <c r="C10" s="86"/>
      <c r="D10" s="99" t="s">
        <v>92</v>
      </c>
      <c r="E10" s="100"/>
      <c r="F10" s="100"/>
      <c r="G10" s="100"/>
      <c r="H10" s="100"/>
      <c r="I10" s="100"/>
      <c r="J10" s="100"/>
      <c r="K10" s="101"/>
    </row>
    <row r="11" spans="2:13">
      <c r="B11" s="85" t="s">
        <v>14</v>
      </c>
      <c r="C11" s="86"/>
      <c r="D11" s="99" t="s">
        <v>93</v>
      </c>
      <c r="E11" s="100"/>
      <c r="F11" s="100"/>
      <c r="G11" s="100"/>
      <c r="H11" s="100"/>
      <c r="I11" s="100"/>
      <c r="J11" s="100"/>
      <c r="K11" s="101"/>
    </row>
    <row r="12" spans="2:13">
      <c r="B12" s="85" t="s">
        <v>41</v>
      </c>
      <c r="C12" s="86"/>
      <c r="D12" s="99" t="s">
        <v>94</v>
      </c>
      <c r="E12" s="100"/>
      <c r="F12" s="100"/>
      <c r="G12" s="100"/>
      <c r="H12" s="100"/>
      <c r="I12" s="100"/>
      <c r="J12" s="100"/>
      <c r="K12" s="101"/>
    </row>
    <row r="13" spans="2:13">
      <c r="B13" s="85" t="s">
        <v>15</v>
      </c>
      <c r="C13" s="86"/>
      <c r="D13" s="57">
        <v>46315</v>
      </c>
      <c r="E13"/>
    </row>
    <row r="14" spans="2:13">
      <c r="B14" s="85" t="s">
        <v>18</v>
      </c>
      <c r="C14" s="86"/>
      <c r="D14" s="37">
        <v>46316</v>
      </c>
      <c r="E14"/>
    </row>
    <row r="15" spans="2:13">
      <c r="B15" s="85" t="s">
        <v>19</v>
      </c>
      <c r="C15" s="86"/>
      <c r="D15" s="37">
        <v>46443</v>
      </c>
      <c r="E15"/>
    </row>
    <row r="16" spans="2:13">
      <c r="B16" s="85" t="s">
        <v>20</v>
      </c>
      <c r="C16" s="86"/>
      <c r="D16" s="37">
        <v>46324</v>
      </c>
      <c r="E16" s="35" t="s">
        <v>21</v>
      </c>
    </row>
    <row r="17" spans="2:12">
      <c r="B17" s="85" t="s">
        <v>78</v>
      </c>
      <c r="C17" s="86"/>
      <c r="D17" s="37">
        <v>46421</v>
      </c>
      <c r="E17" s="36" t="s">
        <v>77</v>
      </c>
    </row>
    <row r="18" spans="2:12">
      <c r="B18" s="85" t="s">
        <v>24</v>
      </c>
      <c r="C18" s="86"/>
      <c r="D18" s="32">
        <v>1</v>
      </c>
      <c r="E18" s="96" t="str">
        <f>VLOOKUP(D18,D21:E27,2,0)</f>
        <v>土曜日から金曜日までの７日間</v>
      </c>
      <c r="F18" s="97"/>
      <c r="G18" s="97"/>
      <c r="H18" s="97"/>
      <c r="I18" s="97"/>
      <c r="J18" s="97"/>
      <c r="K18" s="98"/>
      <c r="L18" s="36" t="s">
        <v>33</v>
      </c>
    </row>
    <row r="20" spans="2:12">
      <c r="D20" t="s">
        <v>25</v>
      </c>
    </row>
    <row r="21" spans="2:12">
      <c r="D21" s="29">
        <v>1</v>
      </c>
      <c r="E21" s="93" t="s">
        <v>26</v>
      </c>
      <c r="F21" s="94"/>
      <c r="G21" s="94"/>
      <c r="H21" s="94"/>
      <c r="I21" s="94"/>
      <c r="J21" s="94"/>
      <c r="K21" s="95"/>
    </row>
    <row r="22" spans="2:12">
      <c r="D22" s="29">
        <v>2</v>
      </c>
      <c r="E22" s="93" t="s">
        <v>27</v>
      </c>
      <c r="F22" s="94"/>
      <c r="G22" s="94"/>
      <c r="H22" s="94"/>
      <c r="I22" s="94"/>
      <c r="J22" s="94"/>
      <c r="K22" s="95"/>
    </row>
    <row r="23" spans="2:12">
      <c r="D23" s="29">
        <v>3</v>
      </c>
      <c r="E23" s="93" t="s">
        <v>28</v>
      </c>
      <c r="F23" s="94"/>
      <c r="G23" s="94"/>
      <c r="H23" s="94"/>
      <c r="I23" s="94"/>
      <c r="J23" s="94"/>
      <c r="K23" s="95"/>
    </row>
    <row r="24" spans="2:12">
      <c r="D24" s="29">
        <v>4</v>
      </c>
      <c r="E24" s="93" t="s">
        <v>29</v>
      </c>
      <c r="F24" s="94"/>
      <c r="G24" s="94"/>
      <c r="H24" s="94"/>
      <c r="I24" s="94"/>
      <c r="J24" s="94"/>
      <c r="K24" s="95"/>
    </row>
    <row r="25" spans="2:12">
      <c r="D25" s="29">
        <v>5</v>
      </c>
      <c r="E25" s="93" t="s">
        <v>30</v>
      </c>
      <c r="F25" s="94"/>
      <c r="G25" s="94"/>
      <c r="H25" s="94"/>
      <c r="I25" s="94"/>
      <c r="J25" s="94"/>
      <c r="K25" s="95"/>
    </row>
    <row r="26" spans="2:12">
      <c r="D26" s="29">
        <v>6</v>
      </c>
      <c r="E26" s="93" t="s">
        <v>31</v>
      </c>
      <c r="F26" s="94"/>
      <c r="G26" s="94"/>
      <c r="H26" s="94"/>
      <c r="I26" s="94"/>
      <c r="J26" s="94"/>
      <c r="K26" s="95"/>
    </row>
    <row r="27" spans="2:12">
      <c r="D27" s="29">
        <v>7</v>
      </c>
      <c r="E27" s="93" t="s">
        <v>32</v>
      </c>
      <c r="F27" s="94"/>
      <c r="G27" s="94"/>
      <c r="H27" s="94"/>
      <c r="I27" s="94"/>
      <c r="J27" s="94"/>
      <c r="K27" s="95"/>
    </row>
  </sheetData>
  <mergeCells count="24">
    <mergeCell ref="B9:C9"/>
    <mergeCell ref="B10:C10"/>
    <mergeCell ref="B6:B8"/>
    <mergeCell ref="D9:K9"/>
    <mergeCell ref="B1:K1"/>
    <mergeCell ref="E27:K27"/>
    <mergeCell ref="E22:K22"/>
    <mergeCell ref="E23:K23"/>
    <mergeCell ref="E24:K24"/>
    <mergeCell ref="E25:K25"/>
    <mergeCell ref="E26:K26"/>
    <mergeCell ref="E18:K18"/>
    <mergeCell ref="D10:K10"/>
    <mergeCell ref="D11:K11"/>
    <mergeCell ref="D12:K12"/>
    <mergeCell ref="E21:K21"/>
    <mergeCell ref="B17:C17"/>
    <mergeCell ref="B18:C18"/>
    <mergeCell ref="B14:C14"/>
    <mergeCell ref="B15:C15"/>
    <mergeCell ref="B16:C16"/>
    <mergeCell ref="B11:C11"/>
    <mergeCell ref="B12:C12"/>
    <mergeCell ref="B13:C13"/>
  </mergeCells>
  <phoneticPr fontId="2"/>
  <conditionalFormatting sqref="F7 H7">
    <cfRule type="expression" dxfId="8" priority="225">
      <formula>$D$7="月毎報告書"</formula>
    </cfRule>
  </conditionalFormatting>
  <dataValidations count="2">
    <dataValidation type="list" allowBlank="1" showInputMessage="1" showErrorMessage="1" sqref="D18" xr:uid="{DA4EB05D-CE27-4256-88AF-E3C3F6EA55B7}">
      <formula1>$D$21:$D$27</formula1>
    </dataValidation>
    <dataValidation type="list" allowBlank="1" showInputMessage="1" showErrorMessage="1" sqref="C6:C8" xr:uid="{779B2695-3582-4C5C-9830-D436F5F303BE}">
      <formula1>"　,○"</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6F9D4-30A1-4BD2-AE43-AAECCCB943CF}">
  <sheetPr>
    <pageSetUpPr fitToPage="1"/>
  </sheetPr>
  <dimension ref="B1:AD1112"/>
  <sheetViews>
    <sheetView zoomScaleNormal="100" workbookViewId="0">
      <pane ySplit="9" topLeftCell="A10" activePane="bottomLeft" state="frozen"/>
      <selection pane="bottomLeft" activeCell="D16" sqref="D16"/>
    </sheetView>
  </sheetViews>
  <sheetFormatPr defaultColWidth="3.625" defaultRowHeight="18.75"/>
  <cols>
    <col min="2" max="2" width="13.75" style="6" bestFit="1" customWidth="1"/>
    <col min="3" max="3" width="4.875" style="1" bestFit="1" customWidth="1"/>
    <col min="4" max="4" width="9" style="1" customWidth="1"/>
    <col min="5" max="5" width="11" style="1" customWidth="1"/>
    <col min="6" max="6" width="11" style="1" bestFit="1" customWidth="1"/>
    <col min="7" max="7" width="13" bestFit="1" customWidth="1"/>
    <col min="8" max="8" width="7.25" customWidth="1"/>
  </cols>
  <sheetData>
    <row r="1" spans="2:29" ht="24">
      <c r="B1" s="7" t="s">
        <v>17</v>
      </c>
      <c r="D1" s="16"/>
    </row>
    <row r="2" spans="2:29">
      <c r="B2" s="74"/>
      <c r="C2" t="s">
        <v>83</v>
      </c>
      <c r="D2" s="35"/>
      <c r="E2" s="35"/>
      <c r="F2" s="42"/>
    </row>
    <row r="3" spans="2:29" ht="7.5" customHeight="1">
      <c r="B3" s="75"/>
      <c r="C3" s="76"/>
      <c r="D3" s="76"/>
      <c r="E3" s="76"/>
      <c r="F3" s="76"/>
      <c r="G3" s="76"/>
      <c r="H3" s="76"/>
      <c r="I3" s="76"/>
      <c r="J3" s="76"/>
      <c r="K3" s="76"/>
      <c r="L3" s="76"/>
    </row>
    <row r="4" spans="2:29" ht="27" customHeight="1">
      <c r="B4" s="77" t="s">
        <v>2</v>
      </c>
      <c r="C4" s="104" t="s">
        <v>85</v>
      </c>
      <c r="D4" s="104"/>
      <c r="E4" s="104"/>
      <c r="F4" s="104"/>
      <c r="G4" s="104"/>
      <c r="H4" s="104"/>
      <c r="I4" s="104"/>
      <c r="J4" s="104"/>
      <c r="K4" s="104"/>
      <c r="L4" s="104"/>
    </row>
    <row r="5" spans="2:29" ht="27" customHeight="1">
      <c r="B5" s="77" t="s">
        <v>84</v>
      </c>
      <c r="C5" s="104" t="s">
        <v>86</v>
      </c>
      <c r="D5" s="104"/>
      <c r="E5" s="104"/>
      <c r="F5" s="104"/>
      <c r="G5" s="104"/>
      <c r="H5" s="104"/>
      <c r="I5" s="104"/>
      <c r="J5" s="104"/>
      <c r="K5" s="104"/>
      <c r="L5" s="104"/>
    </row>
    <row r="6" spans="2:29">
      <c r="B6" s="78" t="s">
        <v>87</v>
      </c>
      <c r="C6" s="35"/>
      <c r="D6" s="35"/>
      <c r="E6" s="35"/>
      <c r="F6" s="73"/>
    </row>
    <row r="7" spans="2:29">
      <c r="B7" s="6" t="s">
        <v>34</v>
      </c>
      <c r="C7" s="1">
        <f>入力シート①!D18</f>
        <v>1</v>
      </c>
      <c r="D7" s="33" t="str">
        <f>"）"&amp;入力シート①!E18</f>
        <v>）土曜日から金曜日までの７日間</v>
      </c>
    </row>
    <row r="8" spans="2:29" ht="18.75" customHeight="1">
      <c r="B8" s="106" t="s">
        <v>3</v>
      </c>
      <c r="C8" s="106"/>
      <c r="D8" s="106" t="s">
        <v>2</v>
      </c>
      <c r="E8" s="107" t="s">
        <v>36</v>
      </c>
      <c r="F8" s="106" t="s">
        <v>4</v>
      </c>
      <c r="G8" s="106"/>
      <c r="H8" s="106"/>
    </row>
    <row r="9" spans="2:29" s="1" customFormat="1">
      <c r="B9" s="106"/>
      <c r="C9" s="106"/>
      <c r="D9" s="106"/>
      <c r="E9" s="108"/>
      <c r="F9" s="29" t="s">
        <v>5</v>
      </c>
      <c r="G9" s="29" t="s">
        <v>6</v>
      </c>
      <c r="H9" s="28" t="s">
        <v>7</v>
      </c>
      <c r="I9" s="4"/>
      <c r="J9" s="4"/>
      <c r="K9" s="4"/>
      <c r="L9" s="4"/>
      <c r="M9" s="4"/>
      <c r="N9" s="4"/>
      <c r="O9" s="4"/>
      <c r="P9" s="4"/>
      <c r="Q9" s="4"/>
      <c r="R9" s="4"/>
      <c r="S9" s="4"/>
      <c r="T9" s="4"/>
      <c r="U9" s="4"/>
      <c r="V9" s="4"/>
      <c r="W9" s="4"/>
      <c r="X9" s="4"/>
      <c r="Y9" s="4"/>
      <c r="Z9" s="4"/>
      <c r="AA9" s="4"/>
      <c r="AB9" s="4"/>
      <c r="AC9" s="4"/>
    </row>
    <row r="10" spans="2:29" s="1" customFormat="1">
      <c r="B10" s="26">
        <f t="shared" ref="B10:B12" si="0">B11-1</f>
        <v>46290</v>
      </c>
      <c r="C10" s="27">
        <f>WEEKDAY(B10)</f>
        <v>6</v>
      </c>
      <c r="D10" s="105"/>
      <c r="E10" s="105"/>
      <c r="F10" s="105"/>
      <c r="G10" s="105"/>
      <c r="H10" s="105"/>
      <c r="I10" s="4"/>
      <c r="J10" s="4"/>
      <c r="K10" s="4"/>
      <c r="L10" s="4"/>
      <c r="M10" s="4"/>
      <c r="N10" s="4"/>
      <c r="O10" s="4"/>
      <c r="P10" s="4"/>
      <c r="Q10" s="4"/>
      <c r="R10" s="4"/>
      <c r="S10" s="4"/>
      <c r="T10" s="4"/>
      <c r="U10" s="4"/>
      <c r="V10" s="4"/>
      <c r="W10" s="4"/>
      <c r="X10" s="4"/>
      <c r="Y10" s="4"/>
      <c r="Z10" s="4"/>
      <c r="AA10" s="4"/>
      <c r="AB10" s="4"/>
      <c r="AC10" s="4"/>
    </row>
    <row r="11" spans="2:29" s="1" customFormat="1">
      <c r="B11" s="26">
        <f t="shared" si="0"/>
        <v>46291</v>
      </c>
      <c r="C11" s="27">
        <f t="shared" ref="C11:C74" si="1">WEEKDAY(B11)</f>
        <v>7</v>
      </c>
      <c r="D11" s="105"/>
      <c r="E11" s="105"/>
      <c r="F11" s="105"/>
      <c r="G11" s="105"/>
      <c r="H11" s="105"/>
      <c r="I11" s="4"/>
      <c r="J11" s="4"/>
      <c r="K11" s="4"/>
      <c r="L11" s="4"/>
      <c r="M11" s="4"/>
      <c r="N11" s="4"/>
      <c r="O11" s="4"/>
      <c r="P11" s="4"/>
      <c r="Q11" s="4"/>
      <c r="R11" s="4"/>
      <c r="S11" s="4"/>
      <c r="T11" s="4"/>
      <c r="U11" s="4"/>
      <c r="V11" s="4"/>
      <c r="W11" s="4"/>
      <c r="X11" s="4"/>
      <c r="Y11" s="4"/>
      <c r="Z11" s="4"/>
      <c r="AA11" s="4"/>
      <c r="AB11" s="4"/>
      <c r="AC11" s="4"/>
    </row>
    <row r="12" spans="2:29" s="1" customFormat="1">
      <c r="B12" s="26">
        <f t="shared" si="0"/>
        <v>46292</v>
      </c>
      <c r="C12" s="27">
        <f t="shared" si="1"/>
        <v>1</v>
      </c>
      <c r="D12" s="105"/>
      <c r="E12" s="105"/>
      <c r="F12" s="105"/>
      <c r="G12" s="105"/>
      <c r="H12" s="105"/>
      <c r="I12" s="4"/>
      <c r="J12" s="4"/>
      <c r="K12" s="4"/>
      <c r="L12" s="4"/>
      <c r="M12" s="4"/>
      <c r="N12" s="4"/>
      <c r="O12" s="4"/>
      <c r="P12" s="4"/>
      <c r="Q12" s="4"/>
      <c r="R12" s="4"/>
      <c r="S12" s="4"/>
      <c r="T12" s="4"/>
      <c r="U12" s="4"/>
      <c r="V12" s="4"/>
      <c r="W12" s="4"/>
      <c r="X12" s="4"/>
      <c r="Y12" s="4"/>
      <c r="Z12" s="4"/>
      <c r="AA12" s="4"/>
      <c r="AB12" s="4"/>
      <c r="AC12" s="4"/>
    </row>
    <row r="13" spans="2:29" s="1" customFormat="1">
      <c r="B13" s="26">
        <f t="shared" ref="B13:B14" si="2">B14-1</f>
        <v>46293</v>
      </c>
      <c r="C13" s="27">
        <f t="shared" si="1"/>
        <v>2</v>
      </c>
      <c r="D13" s="105"/>
      <c r="E13" s="105"/>
      <c r="F13" s="105"/>
      <c r="G13" s="105"/>
      <c r="H13" s="105"/>
      <c r="I13" s="4"/>
      <c r="J13" s="4"/>
      <c r="K13" s="4"/>
      <c r="L13" s="4"/>
      <c r="M13" s="4"/>
      <c r="N13" s="4"/>
      <c r="O13" s="4"/>
      <c r="P13" s="4"/>
      <c r="Q13" s="4"/>
      <c r="R13" s="4"/>
      <c r="S13" s="4"/>
      <c r="T13" s="4"/>
      <c r="U13" s="4"/>
      <c r="V13" s="4"/>
      <c r="W13" s="4"/>
      <c r="X13" s="4"/>
      <c r="Y13" s="4"/>
      <c r="Z13" s="4"/>
      <c r="AA13" s="4"/>
      <c r="AB13" s="4"/>
      <c r="AC13" s="4"/>
    </row>
    <row r="14" spans="2:29" s="1" customFormat="1">
      <c r="B14" s="26">
        <f t="shared" si="2"/>
        <v>46294</v>
      </c>
      <c r="C14" s="27">
        <f t="shared" si="1"/>
        <v>3</v>
      </c>
      <c r="D14" s="105"/>
      <c r="E14" s="105"/>
      <c r="F14" s="105"/>
      <c r="G14" s="105"/>
      <c r="H14" s="105"/>
      <c r="I14" s="4"/>
      <c r="J14" s="4"/>
      <c r="K14" s="4"/>
      <c r="L14" s="4"/>
      <c r="M14" s="4"/>
      <c r="N14" s="4"/>
      <c r="O14" s="4"/>
      <c r="P14" s="4"/>
      <c r="Q14" s="4"/>
      <c r="R14" s="4"/>
      <c r="S14" s="4"/>
      <c r="T14" s="4"/>
      <c r="U14" s="4"/>
      <c r="V14" s="4"/>
      <c r="W14" s="4"/>
      <c r="X14" s="4"/>
      <c r="Y14" s="4"/>
      <c r="Z14" s="4"/>
      <c r="AA14" s="4"/>
      <c r="AB14" s="4"/>
      <c r="AC14" s="4"/>
    </row>
    <row r="15" spans="2:29" s="1" customFormat="1">
      <c r="B15" s="26">
        <f>B16-1</f>
        <v>46295</v>
      </c>
      <c r="C15" s="27">
        <f t="shared" si="1"/>
        <v>4</v>
      </c>
      <c r="D15" s="105"/>
      <c r="E15" s="105"/>
      <c r="F15" s="105"/>
      <c r="G15" s="105"/>
      <c r="H15" s="105"/>
      <c r="I15" s="4"/>
      <c r="J15" s="4"/>
      <c r="K15" s="4"/>
      <c r="L15" s="4"/>
      <c r="M15" s="4"/>
      <c r="N15" s="4"/>
      <c r="O15" s="4"/>
      <c r="P15" s="4"/>
      <c r="Q15" s="4"/>
      <c r="R15" s="4"/>
      <c r="S15" s="4"/>
      <c r="T15" s="4"/>
      <c r="U15" s="4"/>
      <c r="V15" s="4"/>
      <c r="W15" s="4"/>
      <c r="X15" s="4"/>
      <c r="Y15" s="4"/>
      <c r="Z15" s="4"/>
      <c r="AA15" s="4"/>
      <c r="AB15" s="4"/>
      <c r="AC15" s="4"/>
    </row>
    <row r="16" spans="2:29" s="1" customFormat="1">
      <c r="B16" s="17">
        <f>DATE(YEAR(入力シート①!D16),MONTH(入力シート①!D16),1)</f>
        <v>46296</v>
      </c>
      <c r="C16" s="18">
        <f t="shared" si="1"/>
        <v>5</v>
      </c>
      <c r="D16" s="19"/>
      <c r="E16" s="19"/>
      <c r="F16" s="20" t="str">
        <f>IF(MOD(C16-$C$7,7)=5,COUNTIFS(C10:C16,1,D10:D16,"■")+COUNTIFS(C10:C16,7,D10:D16,"■"),"-")</f>
        <v>-</v>
      </c>
      <c r="G16" s="20" t="str">
        <f>IF(MOD(C16-$C$7,7)=5,COUNTIF(E10:E16,"○")+COUNTIF(E10:E16,"●"),"-")</f>
        <v>-</v>
      </c>
      <c r="H16" s="21" t="str">
        <f ca="1">IF(AND(D16="",OFFSET(D16,-MOD(C16-$C$7+1,7),0)=""),"",IF(MOD(C16-$C$7,7)&lt;&gt;5,"-",IF(F16&lt;=G16,"達成","×")))</f>
        <v/>
      </c>
      <c r="I16" s="5"/>
      <c r="J16" s="5"/>
      <c r="K16" s="5"/>
      <c r="L16" s="5"/>
      <c r="M16" s="5"/>
      <c r="N16" s="5"/>
      <c r="O16" s="5"/>
      <c r="P16" s="5"/>
      <c r="Q16" s="5"/>
      <c r="R16" s="5"/>
      <c r="S16" s="5"/>
      <c r="T16" s="5"/>
      <c r="U16" s="5"/>
      <c r="V16" s="5"/>
      <c r="W16" s="5"/>
      <c r="X16" s="5"/>
      <c r="Y16" s="5"/>
      <c r="Z16" s="5"/>
      <c r="AA16" s="5"/>
      <c r="AB16" s="5"/>
      <c r="AC16" s="5"/>
    </row>
    <row r="17" spans="2:30" s="1" customFormat="1">
      <c r="B17" s="22">
        <f>B16+1</f>
        <v>46297</v>
      </c>
      <c r="C17" s="18">
        <f t="shared" si="1"/>
        <v>6</v>
      </c>
      <c r="D17" s="23"/>
      <c r="E17" s="23"/>
      <c r="F17" s="20">
        <f t="shared" ref="F17:F80" si="3">IF(MOD(C17-$C$7,7)=5,COUNTIFS(C11:C17,1,D11:D17,"■")+COUNTIFS(C11:C17,7,D11:D17,"■"),"-")</f>
        <v>0</v>
      </c>
      <c r="G17" s="20">
        <f t="shared" ref="G17:G80" si="4">IF(MOD(C17-$C$7,7)=5,COUNTIF(E11:E17,"○")+COUNTIF(E11:E17,"●"),"-")</f>
        <v>0</v>
      </c>
      <c r="H17" s="21" t="str">
        <f t="shared" ref="H17:H80" ca="1" si="5">IF(AND(D17="",OFFSET(D17,-MOD(C17-$C$7+1,7),0)=""),"",IF(MOD(C17-$C$7,7)&lt;&gt;5,"-",IF(F17&lt;=G17,"達成","×")))</f>
        <v/>
      </c>
      <c r="I17" s="2"/>
      <c r="J17" s="2"/>
      <c r="K17" s="2"/>
      <c r="L17" s="2"/>
      <c r="M17" s="2"/>
      <c r="N17" s="2"/>
      <c r="O17" s="2"/>
      <c r="P17" s="2"/>
      <c r="Q17" s="2"/>
      <c r="R17" s="2"/>
      <c r="S17" s="2"/>
      <c r="T17" s="2"/>
      <c r="U17" s="2"/>
      <c r="V17" s="2"/>
      <c r="W17" s="2"/>
      <c r="X17" s="2"/>
      <c r="Y17" s="2"/>
      <c r="Z17" s="2"/>
      <c r="AA17" s="2"/>
      <c r="AB17" s="2"/>
      <c r="AC17" s="2"/>
      <c r="AD17" s="2"/>
    </row>
    <row r="18" spans="2:30" s="1" customFormat="1">
      <c r="B18" s="22">
        <f t="shared" ref="B18:B81" si="6">B17+1</f>
        <v>46298</v>
      </c>
      <c r="C18" s="18">
        <f t="shared" si="1"/>
        <v>7</v>
      </c>
      <c r="D18" s="23"/>
      <c r="E18" s="24"/>
      <c r="F18" s="20" t="str">
        <f t="shared" si="3"/>
        <v>-</v>
      </c>
      <c r="G18" s="20" t="str">
        <f t="shared" si="4"/>
        <v>-</v>
      </c>
      <c r="H18" s="21" t="str">
        <f t="shared" ca="1" si="5"/>
        <v/>
      </c>
      <c r="I18" s="3"/>
      <c r="J18" s="3"/>
      <c r="K18" s="3"/>
      <c r="L18" s="3"/>
      <c r="M18" s="3"/>
      <c r="N18" s="3"/>
      <c r="O18" s="3"/>
      <c r="P18" s="3"/>
      <c r="Q18" s="3"/>
      <c r="R18" s="3"/>
      <c r="S18" s="3"/>
      <c r="T18" s="3"/>
      <c r="U18" s="3"/>
      <c r="V18" s="3"/>
      <c r="W18" s="3"/>
      <c r="X18" s="3"/>
      <c r="Y18" s="3"/>
      <c r="Z18" s="3"/>
      <c r="AA18" s="3"/>
      <c r="AB18" s="3"/>
      <c r="AC18" s="3"/>
    </row>
    <row r="19" spans="2:30">
      <c r="B19" s="22">
        <f t="shared" si="6"/>
        <v>46299</v>
      </c>
      <c r="C19" s="18">
        <f t="shared" si="1"/>
        <v>1</v>
      </c>
      <c r="D19" s="23"/>
      <c r="E19" s="25"/>
      <c r="F19" s="20" t="str">
        <f t="shared" si="3"/>
        <v>-</v>
      </c>
      <c r="G19" s="20" t="str">
        <f t="shared" si="4"/>
        <v>-</v>
      </c>
      <c r="H19" s="21" t="str">
        <f t="shared" ca="1" si="5"/>
        <v/>
      </c>
    </row>
    <row r="20" spans="2:30">
      <c r="B20" s="22">
        <f t="shared" si="6"/>
        <v>46300</v>
      </c>
      <c r="C20" s="18">
        <f t="shared" si="1"/>
        <v>2</v>
      </c>
      <c r="D20" s="23"/>
      <c r="E20" s="25"/>
      <c r="F20" s="20" t="str">
        <f t="shared" si="3"/>
        <v>-</v>
      </c>
      <c r="G20" s="20" t="str">
        <f t="shared" si="4"/>
        <v>-</v>
      </c>
      <c r="H20" s="21" t="str">
        <f t="shared" ca="1" si="5"/>
        <v/>
      </c>
    </row>
    <row r="21" spans="2:30">
      <c r="B21" s="22">
        <f t="shared" si="6"/>
        <v>46301</v>
      </c>
      <c r="C21" s="18">
        <f t="shared" si="1"/>
        <v>3</v>
      </c>
      <c r="D21" s="23"/>
      <c r="E21" s="25"/>
      <c r="F21" s="20" t="str">
        <f t="shared" si="3"/>
        <v>-</v>
      </c>
      <c r="G21" s="20" t="str">
        <f t="shared" si="4"/>
        <v>-</v>
      </c>
      <c r="H21" s="21" t="str">
        <f t="shared" ca="1" si="5"/>
        <v/>
      </c>
    </row>
    <row r="22" spans="2:30">
      <c r="B22" s="22">
        <f t="shared" si="6"/>
        <v>46302</v>
      </c>
      <c r="C22" s="18">
        <f t="shared" si="1"/>
        <v>4</v>
      </c>
      <c r="D22" s="23"/>
      <c r="E22" s="25"/>
      <c r="F22" s="20" t="str">
        <f t="shared" si="3"/>
        <v>-</v>
      </c>
      <c r="G22" s="20" t="str">
        <f t="shared" si="4"/>
        <v>-</v>
      </c>
      <c r="H22" s="21" t="str">
        <f t="shared" ca="1" si="5"/>
        <v/>
      </c>
    </row>
    <row r="23" spans="2:30">
      <c r="B23" s="22">
        <f t="shared" si="6"/>
        <v>46303</v>
      </c>
      <c r="C23" s="18">
        <f t="shared" si="1"/>
        <v>5</v>
      </c>
      <c r="D23" s="23"/>
      <c r="E23" s="25"/>
      <c r="F23" s="20" t="str">
        <f t="shared" si="3"/>
        <v>-</v>
      </c>
      <c r="G23" s="20" t="str">
        <f t="shared" si="4"/>
        <v>-</v>
      </c>
      <c r="H23" s="21" t="str">
        <f t="shared" ca="1" si="5"/>
        <v/>
      </c>
    </row>
    <row r="24" spans="2:30">
      <c r="B24" s="22">
        <f t="shared" si="6"/>
        <v>46304</v>
      </c>
      <c r="C24" s="18">
        <f t="shared" si="1"/>
        <v>6</v>
      </c>
      <c r="D24" s="23"/>
      <c r="E24" s="25"/>
      <c r="F24" s="20">
        <f t="shared" si="3"/>
        <v>0</v>
      </c>
      <c r="G24" s="20">
        <f t="shared" si="4"/>
        <v>0</v>
      </c>
      <c r="H24" s="21" t="str">
        <f t="shared" ca="1" si="5"/>
        <v/>
      </c>
    </row>
    <row r="25" spans="2:30">
      <c r="B25" s="22">
        <f t="shared" si="6"/>
        <v>46305</v>
      </c>
      <c r="C25" s="18">
        <f t="shared" si="1"/>
        <v>7</v>
      </c>
      <c r="D25" s="23"/>
      <c r="E25" s="25"/>
      <c r="F25" s="20" t="str">
        <f t="shared" si="3"/>
        <v>-</v>
      </c>
      <c r="G25" s="20" t="str">
        <f t="shared" si="4"/>
        <v>-</v>
      </c>
      <c r="H25" s="21" t="str">
        <f t="shared" ca="1" si="5"/>
        <v/>
      </c>
    </row>
    <row r="26" spans="2:30">
      <c r="B26" s="22">
        <f t="shared" si="6"/>
        <v>46306</v>
      </c>
      <c r="C26" s="18">
        <f t="shared" si="1"/>
        <v>1</v>
      </c>
      <c r="D26" s="23"/>
      <c r="E26" s="25"/>
      <c r="F26" s="20" t="str">
        <f t="shared" si="3"/>
        <v>-</v>
      </c>
      <c r="G26" s="20" t="str">
        <f t="shared" si="4"/>
        <v>-</v>
      </c>
      <c r="H26" s="21" t="str">
        <f t="shared" ca="1" si="5"/>
        <v/>
      </c>
    </row>
    <row r="27" spans="2:30">
      <c r="B27" s="22">
        <f t="shared" si="6"/>
        <v>46307</v>
      </c>
      <c r="C27" s="18">
        <f t="shared" si="1"/>
        <v>2</v>
      </c>
      <c r="D27" s="23"/>
      <c r="E27" s="25"/>
      <c r="F27" s="20" t="str">
        <f t="shared" si="3"/>
        <v>-</v>
      </c>
      <c r="G27" s="20" t="str">
        <f t="shared" si="4"/>
        <v>-</v>
      </c>
      <c r="H27" s="21" t="str">
        <f t="shared" ca="1" si="5"/>
        <v/>
      </c>
    </row>
    <row r="28" spans="2:30">
      <c r="B28" s="22">
        <f t="shared" si="6"/>
        <v>46308</v>
      </c>
      <c r="C28" s="18">
        <f t="shared" si="1"/>
        <v>3</v>
      </c>
      <c r="D28" s="23"/>
      <c r="E28" s="25"/>
      <c r="F28" s="20" t="str">
        <f t="shared" si="3"/>
        <v>-</v>
      </c>
      <c r="G28" s="20" t="str">
        <f t="shared" si="4"/>
        <v>-</v>
      </c>
      <c r="H28" s="21" t="str">
        <f t="shared" ca="1" si="5"/>
        <v/>
      </c>
    </row>
    <row r="29" spans="2:30">
      <c r="B29" s="22">
        <f t="shared" si="6"/>
        <v>46309</v>
      </c>
      <c r="C29" s="18">
        <f t="shared" si="1"/>
        <v>4</v>
      </c>
      <c r="D29" s="23"/>
      <c r="E29" s="25"/>
      <c r="F29" s="20" t="str">
        <f t="shared" si="3"/>
        <v>-</v>
      </c>
      <c r="G29" s="20" t="str">
        <f t="shared" si="4"/>
        <v>-</v>
      </c>
      <c r="H29" s="21" t="str">
        <f t="shared" ca="1" si="5"/>
        <v/>
      </c>
    </row>
    <row r="30" spans="2:30">
      <c r="B30" s="22">
        <f t="shared" si="6"/>
        <v>46310</v>
      </c>
      <c r="C30" s="18">
        <f t="shared" si="1"/>
        <v>5</v>
      </c>
      <c r="D30" s="23"/>
      <c r="E30" s="25"/>
      <c r="F30" s="20" t="str">
        <f t="shared" si="3"/>
        <v>-</v>
      </c>
      <c r="G30" s="20" t="str">
        <f t="shared" si="4"/>
        <v>-</v>
      </c>
      <c r="H30" s="21" t="str">
        <f t="shared" ca="1" si="5"/>
        <v/>
      </c>
    </row>
    <row r="31" spans="2:30">
      <c r="B31" s="22">
        <f t="shared" si="6"/>
        <v>46311</v>
      </c>
      <c r="C31" s="18">
        <f t="shared" si="1"/>
        <v>6</v>
      </c>
      <c r="D31" s="23"/>
      <c r="E31" s="25"/>
      <c r="F31" s="20">
        <f t="shared" si="3"/>
        <v>0</v>
      </c>
      <c r="G31" s="20">
        <f t="shared" si="4"/>
        <v>0</v>
      </c>
      <c r="H31" s="21" t="str">
        <f t="shared" ca="1" si="5"/>
        <v/>
      </c>
    </row>
    <row r="32" spans="2:30">
      <c r="B32" s="22">
        <f t="shared" si="6"/>
        <v>46312</v>
      </c>
      <c r="C32" s="18">
        <f t="shared" si="1"/>
        <v>7</v>
      </c>
      <c r="D32" s="23"/>
      <c r="E32" s="25"/>
      <c r="F32" s="20" t="str">
        <f t="shared" si="3"/>
        <v>-</v>
      </c>
      <c r="G32" s="20" t="str">
        <f t="shared" si="4"/>
        <v>-</v>
      </c>
      <c r="H32" s="21" t="str">
        <f t="shared" ca="1" si="5"/>
        <v/>
      </c>
    </row>
    <row r="33" spans="2:8">
      <c r="B33" s="22">
        <f t="shared" si="6"/>
        <v>46313</v>
      </c>
      <c r="C33" s="18">
        <f t="shared" si="1"/>
        <v>1</v>
      </c>
      <c r="D33" s="23"/>
      <c r="E33" s="25"/>
      <c r="F33" s="20" t="str">
        <f t="shared" si="3"/>
        <v>-</v>
      </c>
      <c r="G33" s="20" t="str">
        <f t="shared" si="4"/>
        <v>-</v>
      </c>
      <c r="H33" s="21" t="str">
        <f t="shared" ca="1" si="5"/>
        <v/>
      </c>
    </row>
    <row r="34" spans="2:8">
      <c r="B34" s="22">
        <f t="shared" si="6"/>
        <v>46314</v>
      </c>
      <c r="C34" s="18">
        <f t="shared" si="1"/>
        <v>2</v>
      </c>
      <c r="D34" s="23"/>
      <c r="E34" s="25"/>
      <c r="F34" s="20" t="str">
        <f t="shared" si="3"/>
        <v>-</v>
      </c>
      <c r="G34" s="20" t="str">
        <f t="shared" si="4"/>
        <v>-</v>
      </c>
      <c r="H34" s="21" t="str">
        <f t="shared" ca="1" si="5"/>
        <v/>
      </c>
    </row>
    <row r="35" spans="2:8">
      <c r="B35" s="22">
        <f t="shared" si="6"/>
        <v>46315</v>
      </c>
      <c r="C35" s="18">
        <f t="shared" si="1"/>
        <v>3</v>
      </c>
      <c r="D35" s="23" t="s">
        <v>40</v>
      </c>
      <c r="E35" s="25"/>
      <c r="F35" s="20" t="str">
        <f t="shared" si="3"/>
        <v>-</v>
      </c>
      <c r="G35" s="20" t="str">
        <f t="shared" si="4"/>
        <v>-</v>
      </c>
      <c r="H35" s="21" t="str">
        <f t="shared" ca="1" si="5"/>
        <v>-</v>
      </c>
    </row>
    <row r="36" spans="2:8">
      <c r="B36" s="22">
        <f t="shared" si="6"/>
        <v>46316</v>
      </c>
      <c r="C36" s="18">
        <f t="shared" si="1"/>
        <v>4</v>
      </c>
      <c r="D36" s="23" t="s">
        <v>40</v>
      </c>
      <c r="E36" s="25"/>
      <c r="F36" s="20" t="str">
        <f t="shared" si="3"/>
        <v>-</v>
      </c>
      <c r="G36" s="20" t="str">
        <f t="shared" si="4"/>
        <v>-</v>
      </c>
      <c r="H36" s="21" t="str">
        <f t="shared" ca="1" si="5"/>
        <v>-</v>
      </c>
    </row>
    <row r="37" spans="2:8">
      <c r="B37" s="22">
        <f t="shared" si="6"/>
        <v>46317</v>
      </c>
      <c r="C37" s="18">
        <f t="shared" si="1"/>
        <v>5</v>
      </c>
      <c r="D37" s="23" t="s">
        <v>40</v>
      </c>
      <c r="E37" s="25"/>
      <c r="F37" s="20" t="str">
        <f t="shared" si="3"/>
        <v>-</v>
      </c>
      <c r="G37" s="20" t="str">
        <f t="shared" si="4"/>
        <v>-</v>
      </c>
      <c r="H37" s="21" t="str">
        <f t="shared" ca="1" si="5"/>
        <v>-</v>
      </c>
    </row>
    <row r="38" spans="2:8">
      <c r="B38" s="22">
        <f t="shared" si="6"/>
        <v>46318</v>
      </c>
      <c r="C38" s="18">
        <f t="shared" si="1"/>
        <v>6</v>
      </c>
      <c r="D38" s="23" t="s">
        <v>40</v>
      </c>
      <c r="E38" s="25"/>
      <c r="F38" s="20">
        <f t="shared" si="3"/>
        <v>0</v>
      </c>
      <c r="G38" s="20">
        <f t="shared" si="4"/>
        <v>0</v>
      </c>
      <c r="H38" s="21" t="str">
        <f t="shared" ca="1" si="5"/>
        <v>達成</v>
      </c>
    </row>
    <row r="39" spans="2:8">
      <c r="B39" s="22">
        <f t="shared" si="6"/>
        <v>46319</v>
      </c>
      <c r="C39" s="18">
        <f t="shared" si="1"/>
        <v>7</v>
      </c>
      <c r="D39" s="23" t="s">
        <v>40</v>
      </c>
      <c r="E39" s="25"/>
      <c r="F39" s="20" t="str">
        <f t="shared" si="3"/>
        <v>-</v>
      </c>
      <c r="G39" s="20" t="str">
        <f t="shared" si="4"/>
        <v>-</v>
      </c>
      <c r="H39" s="21" t="str">
        <f t="shared" ca="1" si="5"/>
        <v>-</v>
      </c>
    </row>
    <row r="40" spans="2:8">
      <c r="B40" s="22">
        <f t="shared" si="6"/>
        <v>46320</v>
      </c>
      <c r="C40" s="18">
        <f t="shared" si="1"/>
        <v>1</v>
      </c>
      <c r="D40" s="23" t="s">
        <v>40</v>
      </c>
      <c r="E40" s="25" t="s">
        <v>67</v>
      </c>
      <c r="F40" s="20" t="str">
        <f t="shared" si="3"/>
        <v>-</v>
      </c>
      <c r="G40" s="20" t="str">
        <f t="shared" si="4"/>
        <v>-</v>
      </c>
      <c r="H40" s="21" t="str">
        <f t="shared" ca="1" si="5"/>
        <v>-</v>
      </c>
    </row>
    <row r="41" spans="2:8">
      <c r="B41" s="22">
        <f t="shared" si="6"/>
        <v>46321</v>
      </c>
      <c r="C41" s="18">
        <f t="shared" si="1"/>
        <v>2</v>
      </c>
      <c r="D41" s="25" t="s">
        <v>40</v>
      </c>
      <c r="E41" s="25"/>
      <c r="F41" s="20" t="str">
        <f t="shared" si="3"/>
        <v>-</v>
      </c>
      <c r="G41" s="20" t="str">
        <f t="shared" si="4"/>
        <v>-</v>
      </c>
      <c r="H41" s="21" t="str">
        <f t="shared" ca="1" si="5"/>
        <v>-</v>
      </c>
    </row>
    <row r="42" spans="2:8">
      <c r="B42" s="22">
        <f t="shared" si="6"/>
        <v>46322</v>
      </c>
      <c r="C42" s="18">
        <f t="shared" si="1"/>
        <v>3</v>
      </c>
      <c r="D42" s="25" t="s">
        <v>40</v>
      </c>
      <c r="E42" s="25"/>
      <c r="F42" s="20" t="str">
        <f t="shared" si="3"/>
        <v>-</v>
      </c>
      <c r="G42" s="20" t="str">
        <f t="shared" si="4"/>
        <v>-</v>
      </c>
      <c r="H42" s="21" t="str">
        <f t="shared" ca="1" si="5"/>
        <v>-</v>
      </c>
    </row>
    <row r="43" spans="2:8">
      <c r="B43" s="22">
        <f t="shared" si="6"/>
        <v>46323</v>
      </c>
      <c r="C43" s="18">
        <f t="shared" si="1"/>
        <v>4</v>
      </c>
      <c r="D43" s="25" t="s">
        <v>40</v>
      </c>
      <c r="E43" s="25"/>
      <c r="F43" s="20" t="str">
        <f t="shared" si="3"/>
        <v>-</v>
      </c>
      <c r="G43" s="20" t="str">
        <f t="shared" si="4"/>
        <v>-</v>
      </c>
      <c r="H43" s="21" t="str">
        <f t="shared" ca="1" si="5"/>
        <v>-</v>
      </c>
    </row>
    <row r="44" spans="2:8">
      <c r="B44" s="22">
        <f t="shared" si="6"/>
        <v>46324</v>
      </c>
      <c r="C44" s="18">
        <f t="shared" si="1"/>
        <v>5</v>
      </c>
      <c r="D44" s="25" t="s">
        <v>40</v>
      </c>
      <c r="E44" s="25"/>
      <c r="F44" s="20" t="str">
        <f t="shared" si="3"/>
        <v>-</v>
      </c>
      <c r="G44" s="20" t="str">
        <f t="shared" si="4"/>
        <v>-</v>
      </c>
      <c r="H44" s="21" t="str">
        <f t="shared" ca="1" si="5"/>
        <v>-</v>
      </c>
    </row>
    <row r="45" spans="2:8">
      <c r="B45" s="22">
        <f t="shared" si="6"/>
        <v>46325</v>
      </c>
      <c r="C45" s="18">
        <f t="shared" si="1"/>
        <v>6</v>
      </c>
      <c r="D45" s="25" t="s">
        <v>40</v>
      </c>
      <c r="E45" s="25" t="s">
        <v>67</v>
      </c>
      <c r="F45" s="20">
        <f t="shared" si="3"/>
        <v>2</v>
      </c>
      <c r="G45" s="20">
        <f t="shared" si="4"/>
        <v>2</v>
      </c>
      <c r="H45" s="21" t="str">
        <f t="shared" ca="1" si="5"/>
        <v>達成</v>
      </c>
    </row>
    <row r="46" spans="2:8">
      <c r="B46" s="22">
        <f t="shared" si="6"/>
        <v>46326</v>
      </c>
      <c r="C46" s="18">
        <f t="shared" si="1"/>
        <v>7</v>
      </c>
      <c r="D46" s="25" t="s">
        <v>40</v>
      </c>
      <c r="E46" s="25" t="s">
        <v>67</v>
      </c>
      <c r="F46" s="20" t="str">
        <f t="shared" si="3"/>
        <v>-</v>
      </c>
      <c r="G46" s="20" t="str">
        <f t="shared" si="4"/>
        <v>-</v>
      </c>
      <c r="H46" s="21" t="str">
        <f t="shared" ca="1" si="5"/>
        <v>-</v>
      </c>
    </row>
    <row r="47" spans="2:8">
      <c r="B47" s="22">
        <f t="shared" si="6"/>
        <v>46327</v>
      </c>
      <c r="C47" s="18">
        <f t="shared" si="1"/>
        <v>1</v>
      </c>
      <c r="D47" s="25" t="s">
        <v>40</v>
      </c>
      <c r="E47" s="25" t="s">
        <v>67</v>
      </c>
      <c r="F47" s="20" t="str">
        <f t="shared" si="3"/>
        <v>-</v>
      </c>
      <c r="G47" s="20" t="str">
        <f t="shared" si="4"/>
        <v>-</v>
      </c>
      <c r="H47" s="21" t="str">
        <f t="shared" ca="1" si="5"/>
        <v>-</v>
      </c>
    </row>
    <row r="48" spans="2:8">
      <c r="B48" s="22">
        <f t="shared" si="6"/>
        <v>46328</v>
      </c>
      <c r="C48" s="18">
        <f t="shared" si="1"/>
        <v>2</v>
      </c>
      <c r="D48" s="25" t="s">
        <v>40</v>
      </c>
      <c r="E48" s="25"/>
      <c r="F48" s="20" t="str">
        <f t="shared" si="3"/>
        <v>-</v>
      </c>
      <c r="G48" s="20" t="str">
        <f t="shared" si="4"/>
        <v>-</v>
      </c>
      <c r="H48" s="21" t="str">
        <f t="shared" ca="1" si="5"/>
        <v>-</v>
      </c>
    </row>
    <row r="49" spans="2:8">
      <c r="B49" s="22">
        <f t="shared" si="6"/>
        <v>46329</v>
      </c>
      <c r="C49" s="18">
        <f t="shared" si="1"/>
        <v>3</v>
      </c>
      <c r="D49" s="25" t="s">
        <v>40</v>
      </c>
      <c r="E49" s="25"/>
      <c r="F49" s="20" t="str">
        <f t="shared" si="3"/>
        <v>-</v>
      </c>
      <c r="G49" s="20" t="str">
        <f t="shared" si="4"/>
        <v>-</v>
      </c>
      <c r="H49" s="21" t="str">
        <f t="shared" ca="1" si="5"/>
        <v>-</v>
      </c>
    </row>
    <row r="50" spans="2:8">
      <c r="B50" s="22">
        <f t="shared" si="6"/>
        <v>46330</v>
      </c>
      <c r="C50" s="18">
        <f t="shared" si="1"/>
        <v>4</v>
      </c>
      <c r="D50" s="25" t="s">
        <v>40</v>
      </c>
      <c r="E50" s="25"/>
      <c r="F50" s="20" t="str">
        <f t="shared" si="3"/>
        <v>-</v>
      </c>
      <c r="G50" s="20" t="str">
        <f t="shared" si="4"/>
        <v>-</v>
      </c>
      <c r="H50" s="21" t="str">
        <f t="shared" ca="1" si="5"/>
        <v>-</v>
      </c>
    </row>
    <row r="51" spans="2:8">
      <c r="B51" s="22">
        <f t="shared" si="6"/>
        <v>46331</v>
      </c>
      <c r="C51" s="18">
        <f t="shared" si="1"/>
        <v>5</v>
      </c>
      <c r="D51" s="25" t="s">
        <v>40</v>
      </c>
      <c r="E51" s="25"/>
      <c r="F51" s="20" t="str">
        <f t="shared" si="3"/>
        <v>-</v>
      </c>
      <c r="G51" s="20" t="str">
        <f t="shared" si="4"/>
        <v>-</v>
      </c>
      <c r="H51" s="21" t="str">
        <f t="shared" ca="1" si="5"/>
        <v>-</v>
      </c>
    </row>
    <row r="52" spans="2:8">
      <c r="B52" s="22">
        <f t="shared" si="6"/>
        <v>46332</v>
      </c>
      <c r="C52" s="18">
        <f t="shared" si="1"/>
        <v>6</v>
      </c>
      <c r="D52" s="25" t="s">
        <v>40</v>
      </c>
      <c r="E52" s="25"/>
      <c r="F52" s="20">
        <f t="shared" si="3"/>
        <v>2</v>
      </c>
      <c r="G52" s="20">
        <f t="shared" si="4"/>
        <v>2</v>
      </c>
      <c r="H52" s="21" t="str">
        <f t="shared" ca="1" si="5"/>
        <v>達成</v>
      </c>
    </row>
    <row r="53" spans="2:8">
      <c r="B53" s="22">
        <f t="shared" si="6"/>
        <v>46333</v>
      </c>
      <c r="C53" s="18">
        <f t="shared" si="1"/>
        <v>7</v>
      </c>
      <c r="D53" s="25" t="s">
        <v>40</v>
      </c>
      <c r="E53" s="25"/>
      <c r="F53" s="20" t="str">
        <f t="shared" si="3"/>
        <v>-</v>
      </c>
      <c r="G53" s="20" t="str">
        <f t="shared" si="4"/>
        <v>-</v>
      </c>
      <c r="H53" s="21" t="str">
        <f t="shared" ca="1" si="5"/>
        <v>-</v>
      </c>
    </row>
    <row r="54" spans="2:8">
      <c r="B54" s="22">
        <f t="shared" si="6"/>
        <v>46334</v>
      </c>
      <c r="C54" s="18">
        <f t="shared" si="1"/>
        <v>1</v>
      </c>
      <c r="D54" s="25" t="s">
        <v>40</v>
      </c>
      <c r="E54" s="25" t="s">
        <v>67</v>
      </c>
      <c r="F54" s="20" t="str">
        <f t="shared" si="3"/>
        <v>-</v>
      </c>
      <c r="G54" s="20" t="str">
        <f t="shared" si="4"/>
        <v>-</v>
      </c>
      <c r="H54" s="21" t="str">
        <f t="shared" ca="1" si="5"/>
        <v>-</v>
      </c>
    </row>
    <row r="55" spans="2:8">
      <c r="B55" s="22">
        <f t="shared" si="6"/>
        <v>46335</v>
      </c>
      <c r="C55" s="18">
        <f t="shared" si="1"/>
        <v>2</v>
      </c>
      <c r="D55" s="25" t="s">
        <v>40</v>
      </c>
      <c r="E55" s="25" t="s">
        <v>67</v>
      </c>
      <c r="F55" s="20" t="str">
        <f t="shared" si="3"/>
        <v>-</v>
      </c>
      <c r="G55" s="20" t="str">
        <f t="shared" si="4"/>
        <v>-</v>
      </c>
      <c r="H55" s="21" t="str">
        <f t="shared" ca="1" si="5"/>
        <v>-</v>
      </c>
    </row>
    <row r="56" spans="2:8">
      <c r="B56" s="22">
        <f t="shared" si="6"/>
        <v>46336</v>
      </c>
      <c r="C56" s="18">
        <f t="shared" si="1"/>
        <v>3</v>
      </c>
      <c r="D56" s="25" t="s">
        <v>40</v>
      </c>
      <c r="E56" s="25"/>
      <c r="F56" s="20" t="str">
        <f t="shared" si="3"/>
        <v>-</v>
      </c>
      <c r="G56" s="20" t="str">
        <f t="shared" si="4"/>
        <v>-</v>
      </c>
      <c r="H56" s="21" t="str">
        <f t="shared" ca="1" si="5"/>
        <v>-</v>
      </c>
    </row>
    <row r="57" spans="2:8">
      <c r="B57" s="22">
        <f t="shared" si="6"/>
        <v>46337</v>
      </c>
      <c r="C57" s="18">
        <f t="shared" si="1"/>
        <v>4</v>
      </c>
      <c r="D57" s="25" t="s">
        <v>40</v>
      </c>
      <c r="E57" s="25"/>
      <c r="F57" s="20" t="str">
        <f t="shared" si="3"/>
        <v>-</v>
      </c>
      <c r="G57" s="20" t="str">
        <f t="shared" si="4"/>
        <v>-</v>
      </c>
      <c r="H57" s="21" t="str">
        <f t="shared" ca="1" si="5"/>
        <v>-</v>
      </c>
    </row>
    <row r="58" spans="2:8">
      <c r="B58" s="22">
        <f t="shared" si="6"/>
        <v>46338</v>
      </c>
      <c r="C58" s="18">
        <f t="shared" si="1"/>
        <v>5</v>
      </c>
      <c r="D58" s="25" t="s">
        <v>40</v>
      </c>
      <c r="E58" s="25"/>
      <c r="F58" s="20" t="str">
        <f t="shared" si="3"/>
        <v>-</v>
      </c>
      <c r="G58" s="20" t="str">
        <f t="shared" si="4"/>
        <v>-</v>
      </c>
      <c r="H58" s="21" t="str">
        <f t="shared" ca="1" si="5"/>
        <v>-</v>
      </c>
    </row>
    <row r="59" spans="2:8">
      <c r="B59" s="22">
        <f t="shared" si="6"/>
        <v>46339</v>
      </c>
      <c r="C59" s="18">
        <f t="shared" si="1"/>
        <v>6</v>
      </c>
      <c r="D59" s="25" t="s">
        <v>40</v>
      </c>
      <c r="E59" s="25"/>
      <c r="F59" s="20">
        <f t="shared" si="3"/>
        <v>2</v>
      </c>
      <c r="G59" s="20">
        <f t="shared" si="4"/>
        <v>2</v>
      </c>
      <c r="H59" s="21" t="str">
        <f t="shared" ca="1" si="5"/>
        <v>達成</v>
      </c>
    </row>
    <row r="60" spans="2:8">
      <c r="B60" s="22">
        <f t="shared" si="6"/>
        <v>46340</v>
      </c>
      <c r="C60" s="18">
        <f t="shared" si="1"/>
        <v>7</v>
      </c>
      <c r="D60" s="25" t="s">
        <v>40</v>
      </c>
      <c r="E60" s="25" t="s">
        <v>67</v>
      </c>
      <c r="F60" s="20" t="str">
        <f t="shared" si="3"/>
        <v>-</v>
      </c>
      <c r="G60" s="20" t="str">
        <f t="shared" si="4"/>
        <v>-</v>
      </c>
      <c r="H60" s="21" t="str">
        <f t="shared" ca="1" si="5"/>
        <v>-</v>
      </c>
    </row>
    <row r="61" spans="2:8">
      <c r="B61" s="22">
        <f t="shared" si="6"/>
        <v>46341</v>
      </c>
      <c r="C61" s="18">
        <f t="shared" si="1"/>
        <v>1</v>
      </c>
      <c r="D61" s="25" t="s">
        <v>40</v>
      </c>
      <c r="E61" s="25" t="s">
        <v>67</v>
      </c>
      <c r="F61" s="20" t="str">
        <f t="shared" si="3"/>
        <v>-</v>
      </c>
      <c r="G61" s="20" t="str">
        <f t="shared" si="4"/>
        <v>-</v>
      </c>
      <c r="H61" s="21" t="str">
        <f t="shared" ca="1" si="5"/>
        <v>-</v>
      </c>
    </row>
    <row r="62" spans="2:8">
      <c r="B62" s="22">
        <f t="shared" si="6"/>
        <v>46342</v>
      </c>
      <c r="C62" s="18">
        <f t="shared" si="1"/>
        <v>2</v>
      </c>
      <c r="D62" s="25" t="s">
        <v>40</v>
      </c>
      <c r="E62" s="25"/>
      <c r="F62" s="20" t="str">
        <f t="shared" si="3"/>
        <v>-</v>
      </c>
      <c r="G62" s="20" t="str">
        <f t="shared" si="4"/>
        <v>-</v>
      </c>
      <c r="H62" s="21" t="str">
        <f t="shared" ca="1" si="5"/>
        <v>-</v>
      </c>
    </row>
    <row r="63" spans="2:8">
      <c r="B63" s="22">
        <f t="shared" si="6"/>
        <v>46343</v>
      </c>
      <c r="C63" s="18">
        <f t="shared" si="1"/>
        <v>3</v>
      </c>
      <c r="D63" s="25" t="s">
        <v>40</v>
      </c>
      <c r="E63" s="25"/>
      <c r="F63" s="20" t="str">
        <f t="shared" si="3"/>
        <v>-</v>
      </c>
      <c r="G63" s="20" t="str">
        <f t="shared" si="4"/>
        <v>-</v>
      </c>
      <c r="H63" s="21" t="str">
        <f t="shared" ca="1" si="5"/>
        <v>-</v>
      </c>
    </row>
    <row r="64" spans="2:8">
      <c r="B64" s="22">
        <f t="shared" si="6"/>
        <v>46344</v>
      </c>
      <c r="C64" s="18">
        <f t="shared" si="1"/>
        <v>4</v>
      </c>
      <c r="D64" s="25" t="s">
        <v>40</v>
      </c>
      <c r="E64" s="25"/>
      <c r="F64" s="20" t="str">
        <f t="shared" si="3"/>
        <v>-</v>
      </c>
      <c r="G64" s="20" t="str">
        <f t="shared" si="4"/>
        <v>-</v>
      </c>
      <c r="H64" s="21" t="str">
        <f t="shared" ca="1" si="5"/>
        <v>-</v>
      </c>
    </row>
    <row r="65" spans="2:8">
      <c r="B65" s="22">
        <f t="shared" si="6"/>
        <v>46345</v>
      </c>
      <c r="C65" s="18">
        <f t="shared" si="1"/>
        <v>5</v>
      </c>
      <c r="D65" s="25" t="s">
        <v>40</v>
      </c>
      <c r="E65" s="25"/>
      <c r="F65" s="20" t="str">
        <f t="shared" si="3"/>
        <v>-</v>
      </c>
      <c r="G65" s="20" t="str">
        <f t="shared" si="4"/>
        <v>-</v>
      </c>
      <c r="H65" s="21" t="str">
        <f t="shared" ca="1" si="5"/>
        <v>-</v>
      </c>
    </row>
    <row r="66" spans="2:8">
      <c r="B66" s="22">
        <f t="shared" si="6"/>
        <v>46346</v>
      </c>
      <c r="C66" s="18">
        <f t="shared" si="1"/>
        <v>6</v>
      </c>
      <c r="D66" s="25" t="s">
        <v>40</v>
      </c>
      <c r="E66" s="25"/>
      <c r="F66" s="20">
        <f t="shared" si="3"/>
        <v>2</v>
      </c>
      <c r="G66" s="20">
        <f t="shared" si="4"/>
        <v>2</v>
      </c>
      <c r="H66" s="21" t="str">
        <f t="shared" ca="1" si="5"/>
        <v>達成</v>
      </c>
    </row>
    <row r="67" spans="2:8">
      <c r="B67" s="22">
        <f t="shared" si="6"/>
        <v>46347</v>
      </c>
      <c r="C67" s="18">
        <f t="shared" si="1"/>
        <v>7</v>
      </c>
      <c r="D67" s="25" t="s">
        <v>40</v>
      </c>
      <c r="E67" s="25" t="s">
        <v>67</v>
      </c>
      <c r="F67" s="20" t="str">
        <f t="shared" si="3"/>
        <v>-</v>
      </c>
      <c r="G67" s="20" t="str">
        <f t="shared" si="4"/>
        <v>-</v>
      </c>
      <c r="H67" s="21" t="str">
        <f t="shared" ca="1" si="5"/>
        <v>-</v>
      </c>
    </row>
    <row r="68" spans="2:8">
      <c r="B68" s="22">
        <f t="shared" si="6"/>
        <v>46348</v>
      </c>
      <c r="C68" s="18">
        <f t="shared" si="1"/>
        <v>1</v>
      </c>
      <c r="D68" s="25" t="s">
        <v>40</v>
      </c>
      <c r="E68" s="25" t="s">
        <v>67</v>
      </c>
      <c r="F68" s="20" t="str">
        <f t="shared" si="3"/>
        <v>-</v>
      </c>
      <c r="G68" s="20" t="str">
        <f t="shared" si="4"/>
        <v>-</v>
      </c>
      <c r="H68" s="21" t="str">
        <f t="shared" ca="1" si="5"/>
        <v>-</v>
      </c>
    </row>
    <row r="69" spans="2:8">
      <c r="B69" s="22">
        <f t="shared" si="6"/>
        <v>46349</v>
      </c>
      <c r="C69" s="18">
        <f t="shared" si="1"/>
        <v>2</v>
      </c>
      <c r="D69" s="25" t="s">
        <v>40</v>
      </c>
      <c r="E69" s="25"/>
      <c r="F69" s="20" t="str">
        <f t="shared" si="3"/>
        <v>-</v>
      </c>
      <c r="G69" s="20" t="str">
        <f t="shared" si="4"/>
        <v>-</v>
      </c>
      <c r="H69" s="21" t="str">
        <f t="shared" ca="1" si="5"/>
        <v>-</v>
      </c>
    </row>
    <row r="70" spans="2:8">
      <c r="B70" s="22">
        <f t="shared" si="6"/>
        <v>46350</v>
      </c>
      <c r="C70" s="18">
        <f t="shared" si="1"/>
        <v>3</v>
      </c>
      <c r="D70" s="25" t="s">
        <v>40</v>
      </c>
      <c r="E70" s="25"/>
      <c r="F70" s="20" t="str">
        <f t="shared" si="3"/>
        <v>-</v>
      </c>
      <c r="G70" s="20" t="str">
        <f t="shared" si="4"/>
        <v>-</v>
      </c>
      <c r="H70" s="21" t="str">
        <f t="shared" ca="1" si="5"/>
        <v>-</v>
      </c>
    </row>
    <row r="71" spans="2:8">
      <c r="B71" s="22">
        <f t="shared" si="6"/>
        <v>46351</v>
      </c>
      <c r="C71" s="18">
        <f t="shared" si="1"/>
        <v>4</v>
      </c>
      <c r="D71" s="25" t="s">
        <v>40</v>
      </c>
      <c r="E71" s="25"/>
      <c r="F71" s="20" t="str">
        <f t="shared" si="3"/>
        <v>-</v>
      </c>
      <c r="G71" s="20" t="str">
        <f t="shared" si="4"/>
        <v>-</v>
      </c>
      <c r="H71" s="21" t="str">
        <f t="shared" ca="1" si="5"/>
        <v>-</v>
      </c>
    </row>
    <row r="72" spans="2:8">
      <c r="B72" s="22">
        <f t="shared" si="6"/>
        <v>46352</v>
      </c>
      <c r="C72" s="18">
        <f t="shared" si="1"/>
        <v>5</v>
      </c>
      <c r="D72" s="25" t="s">
        <v>40</v>
      </c>
      <c r="E72" s="25"/>
      <c r="F72" s="20" t="str">
        <f t="shared" si="3"/>
        <v>-</v>
      </c>
      <c r="G72" s="20" t="str">
        <f t="shared" si="4"/>
        <v>-</v>
      </c>
      <c r="H72" s="21" t="str">
        <f t="shared" ca="1" si="5"/>
        <v>-</v>
      </c>
    </row>
    <row r="73" spans="2:8">
      <c r="B73" s="22">
        <f t="shared" si="6"/>
        <v>46353</v>
      </c>
      <c r="C73" s="18">
        <f t="shared" si="1"/>
        <v>6</v>
      </c>
      <c r="D73" s="25" t="s">
        <v>40</v>
      </c>
      <c r="E73" s="25"/>
      <c r="F73" s="20">
        <f t="shared" si="3"/>
        <v>2</v>
      </c>
      <c r="G73" s="20">
        <f t="shared" si="4"/>
        <v>2</v>
      </c>
      <c r="H73" s="21" t="str">
        <f t="shared" ca="1" si="5"/>
        <v>達成</v>
      </c>
    </row>
    <row r="74" spans="2:8">
      <c r="B74" s="22">
        <f t="shared" si="6"/>
        <v>46354</v>
      </c>
      <c r="C74" s="18">
        <f t="shared" si="1"/>
        <v>7</v>
      </c>
      <c r="D74" s="25" t="s">
        <v>40</v>
      </c>
      <c r="E74" s="25"/>
      <c r="F74" s="20" t="str">
        <f t="shared" si="3"/>
        <v>-</v>
      </c>
      <c r="G74" s="20" t="str">
        <f t="shared" si="4"/>
        <v>-</v>
      </c>
      <c r="H74" s="21" t="str">
        <f t="shared" ca="1" si="5"/>
        <v>-</v>
      </c>
    </row>
    <row r="75" spans="2:8">
      <c r="B75" s="22">
        <f t="shared" si="6"/>
        <v>46355</v>
      </c>
      <c r="C75" s="18">
        <f t="shared" ref="C75:C138" si="7">WEEKDAY(B75)</f>
        <v>1</v>
      </c>
      <c r="D75" s="25" t="s">
        <v>40</v>
      </c>
      <c r="E75" s="25" t="s">
        <v>67</v>
      </c>
      <c r="F75" s="20" t="str">
        <f t="shared" si="3"/>
        <v>-</v>
      </c>
      <c r="G75" s="20" t="str">
        <f t="shared" si="4"/>
        <v>-</v>
      </c>
      <c r="H75" s="21" t="str">
        <f t="shared" ca="1" si="5"/>
        <v>-</v>
      </c>
    </row>
    <row r="76" spans="2:8">
      <c r="B76" s="22">
        <f t="shared" si="6"/>
        <v>46356</v>
      </c>
      <c r="C76" s="18">
        <f t="shared" si="7"/>
        <v>2</v>
      </c>
      <c r="D76" s="25" t="s">
        <v>40</v>
      </c>
      <c r="E76" s="25" t="s">
        <v>67</v>
      </c>
      <c r="F76" s="20" t="str">
        <f t="shared" si="3"/>
        <v>-</v>
      </c>
      <c r="G76" s="20" t="str">
        <f t="shared" si="4"/>
        <v>-</v>
      </c>
      <c r="H76" s="21" t="str">
        <f t="shared" ca="1" si="5"/>
        <v>-</v>
      </c>
    </row>
    <row r="77" spans="2:8">
      <c r="B77" s="22">
        <f t="shared" si="6"/>
        <v>46357</v>
      </c>
      <c r="C77" s="18">
        <f t="shared" si="7"/>
        <v>3</v>
      </c>
      <c r="D77" s="25" t="s">
        <v>40</v>
      </c>
      <c r="E77" s="25"/>
      <c r="F77" s="20" t="str">
        <f t="shared" si="3"/>
        <v>-</v>
      </c>
      <c r="G77" s="20" t="str">
        <f t="shared" si="4"/>
        <v>-</v>
      </c>
      <c r="H77" s="21" t="str">
        <f t="shared" ca="1" si="5"/>
        <v>-</v>
      </c>
    </row>
    <row r="78" spans="2:8">
      <c r="B78" s="22">
        <f t="shared" si="6"/>
        <v>46358</v>
      </c>
      <c r="C78" s="18">
        <f t="shared" si="7"/>
        <v>4</v>
      </c>
      <c r="D78" s="25" t="s">
        <v>40</v>
      </c>
      <c r="E78" s="25"/>
      <c r="F78" s="20" t="str">
        <f t="shared" si="3"/>
        <v>-</v>
      </c>
      <c r="G78" s="20" t="str">
        <f t="shared" si="4"/>
        <v>-</v>
      </c>
      <c r="H78" s="21" t="str">
        <f t="shared" ca="1" si="5"/>
        <v>-</v>
      </c>
    </row>
    <row r="79" spans="2:8">
      <c r="B79" s="22">
        <f t="shared" si="6"/>
        <v>46359</v>
      </c>
      <c r="C79" s="18">
        <f t="shared" si="7"/>
        <v>5</v>
      </c>
      <c r="D79" s="25" t="s">
        <v>40</v>
      </c>
      <c r="E79" s="25"/>
      <c r="F79" s="20" t="str">
        <f t="shared" si="3"/>
        <v>-</v>
      </c>
      <c r="G79" s="20" t="str">
        <f t="shared" si="4"/>
        <v>-</v>
      </c>
      <c r="H79" s="21" t="str">
        <f t="shared" ca="1" si="5"/>
        <v>-</v>
      </c>
    </row>
    <row r="80" spans="2:8">
      <c r="B80" s="22">
        <f t="shared" si="6"/>
        <v>46360</v>
      </c>
      <c r="C80" s="18">
        <f t="shared" si="7"/>
        <v>6</v>
      </c>
      <c r="D80" s="25" t="s">
        <v>40</v>
      </c>
      <c r="E80" s="25"/>
      <c r="F80" s="20">
        <f t="shared" si="3"/>
        <v>2</v>
      </c>
      <c r="G80" s="20">
        <f t="shared" si="4"/>
        <v>2</v>
      </c>
      <c r="H80" s="21" t="str">
        <f t="shared" ca="1" si="5"/>
        <v>達成</v>
      </c>
    </row>
    <row r="81" spans="2:8">
      <c r="B81" s="22">
        <f t="shared" si="6"/>
        <v>46361</v>
      </c>
      <c r="C81" s="18">
        <f t="shared" si="7"/>
        <v>7</v>
      </c>
      <c r="D81" s="25" t="s">
        <v>40</v>
      </c>
      <c r="E81" s="25" t="s">
        <v>67</v>
      </c>
      <c r="F81" s="20" t="str">
        <f t="shared" ref="F81:F144" si="8">IF(MOD(C81-$C$7,7)=5,COUNTIFS(C75:C81,1,D75:D81,"■")+COUNTIFS(C75:C81,7,D75:D81,"■"),"-")</f>
        <v>-</v>
      </c>
      <c r="G81" s="20" t="str">
        <f t="shared" ref="G81:G144" si="9">IF(MOD(C81-$C$7,7)=5,COUNTIF(E75:E81,"○")+COUNTIF(E75:E81,"●"),"-")</f>
        <v>-</v>
      </c>
      <c r="H81" s="21" t="str">
        <f t="shared" ref="H81:H144" ca="1" si="10">IF(AND(D81="",OFFSET(D81,-MOD(C81-$C$7+1,7),0)=""),"",IF(MOD(C81-$C$7,7)&lt;&gt;5,"-",IF(F81&lt;=G81,"達成","×")))</f>
        <v>-</v>
      </c>
    </row>
    <row r="82" spans="2:8">
      <c r="B82" s="22">
        <f t="shared" ref="B82:B145" si="11">B81+1</f>
        <v>46362</v>
      </c>
      <c r="C82" s="18">
        <f t="shared" si="7"/>
        <v>1</v>
      </c>
      <c r="D82" s="25" t="s">
        <v>40</v>
      </c>
      <c r="E82" s="25" t="s">
        <v>67</v>
      </c>
      <c r="F82" s="20" t="str">
        <f t="shared" si="8"/>
        <v>-</v>
      </c>
      <c r="G82" s="20" t="str">
        <f t="shared" si="9"/>
        <v>-</v>
      </c>
      <c r="H82" s="21" t="str">
        <f t="shared" ca="1" si="10"/>
        <v>-</v>
      </c>
    </row>
    <row r="83" spans="2:8">
      <c r="B83" s="22">
        <f t="shared" si="11"/>
        <v>46363</v>
      </c>
      <c r="C83" s="18">
        <f t="shared" si="7"/>
        <v>2</v>
      </c>
      <c r="D83" s="25" t="s">
        <v>40</v>
      </c>
      <c r="E83" s="25"/>
      <c r="F83" s="20" t="str">
        <f t="shared" si="8"/>
        <v>-</v>
      </c>
      <c r="G83" s="20" t="str">
        <f t="shared" si="9"/>
        <v>-</v>
      </c>
      <c r="H83" s="21" t="str">
        <f t="shared" ca="1" si="10"/>
        <v>-</v>
      </c>
    </row>
    <row r="84" spans="2:8">
      <c r="B84" s="22">
        <f t="shared" si="11"/>
        <v>46364</v>
      </c>
      <c r="C84" s="18">
        <f t="shared" si="7"/>
        <v>3</v>
      </c>
      <c r="D84" s="25" t="s">
        <v>40</v>
      </c>
      <c r="E84" s="25"/>
      <c r="F84" s="20" t="str">
        <f t="shared" si="8"/>
        <v>-</v>
      </c>
      <c r="G84" s="20" t="str">
        <f t="shared" si="9"/>
        <v>-</v>
      </c>
      <c r="H84" s="21" t="str">
        <f t="shared" ca="1" si="10"/>
        <v>-</v>
      </c>
    </row>
    <row r="85" spans="2:8">
      <c r="B85" s="22">
        <f t="shared" si="11"/>
        <v>46365</v>
      </c>
      <c r="C85" s="18">
        <f t="shared" si="7"/>
        <v>4</v>
      </c>
      <c r="D85" s="25" t="s">
        <v>40</v>
      </c>
      <c r="E85" s="25"/>
      <c r="F85" s="20" t="str">
        <f t="shared" si="8"/>
        <v>-</v>
      </c>
      <c r="G85" s="20" t="str">
        <f t="shared" si="9"/>
        <v>-</v>
      </c>
      <c r="H85" s="21" t="str">
        <f t="shared" ca="1" si="10"/>
        <v>-</v>
      </c>
    </row>
    <row r="86" spans="2:8">
      <c r="B86" s="22">
        <f t="shared" si="11"/>
        <v>46366</v>
      </c>
      <c r="C86" s="18">
        <f t="shared" si="7"/>
        <v>5</v>
      </c>
      <c r="D86" s="25" t="s">
        <v>40</v>
      </c>
      <c r="E86" s="25"/>
      <c r="F86" s="20" t="str">
        <f t="shared" si="8"/>
        <v>-</v>
      </c>
      <c r="G86" s="20" t="str">
        <f t="shared" si="9"/>
        <v>-</v>
      </c>
      <c r="H86" s="21" t="str">
        <f t="shared" ca="1" si="10"/>
        <v>-</v>
      </c>
    </row>
    <row r="87" spans="2:8">
      <c r="B87" s="22">
        <f t="shared" si="11"/>
        <v>46367</v>
      </c>
      <c r="C87" s="18">
        <f t="shared" si="7"/>
        <v>6</v>
      </c>
      <c r="D87" s="25" t="s">
        <v>40</v>
      </c>
      <c r="E87" s="25"/>
      <c r="F87" s="20">
        <f t="shared" si="8"/>
        <v>2</v>
      </c>
      <c r="G87" s="20">
        <f t="shared" si="9"/>
        <v>2</v>
      </c>
      <c r="H87" s="21" t="str">
        <f t="shared" ca="1" si="10"/>
        <v>達成</v>
      </c>
    </row>
    <row r="88" spans="2:8">
      <c r="B88" s="22">
        <f t="shared" si="11"/>
        <v>46368</v>
      </c>
      <c r="C88" s="18">
        <f t="shared" si="7"/>
        <v>7</v>
      </c>
      <c r="D88" s="25" t="s">
        <v>40</v>
      </c>
      <c r="E88" s="25"/>
      <c r="F88" s="20" t="str">
        <f t="shared" si="8"/>
        <v>-</v>
      </c>
      <c r="G88" s="20" t="str">
        <f t="shared" si="9"/>
        <v>-</v>
      </c>
      <c r="H88" s="21" t="str">
        <f t="shared" ca="1" si="10"/>
        <v>-</v>
      </c>
    </row>
    <row r="89" spans="2:8">
      <c r="B89" s="22">
        <f t="shared" si="11"/>
        <v>46369</v>
      </c>
      <c r="C89" s="18">
        <f t="shared" si="7"/>
        <v>1</v>
      </c>
      <c r="D89" s="25" t="s">
        <v>40</v>
      </c>
      <c r="E89" s="25" t="s">
        <v>67</v>
      </c>
      <c r="F89" s="20" t="str">
        <f t="shared" si="8"/>
        <v>-</v>
      </c>
      <c r="G89" s="20" t="str">
        <f t="shared" si="9"/>
        <v>-</v>
      </c>
      <c r="H89" s="21" t="str">
        <f t="shared" ca="1" si="10"/>
        <v>-</v>
      </c>
    </row>
    <row r="90" spans="2:8">
      <c r="B90" s="22">
        <f t="shared" si="11"/>
        <v>46370</v>
      </c>
      <c r="C90" s="18">
        <f t="shared" si="7"/>
        <v>2</v>
      </c>
      <c r="D90" s="25" t="s">
        <v>40</v>
      </c>
      <c r="E90" s="25"/>
      <c r="F90" s="20" t="str">
        <f t="shared" si="8"/>
        <v>-</v>
      </c>
      <c r="G90" s="20" t="str">
        <f t="shared" si="9"/>
        <v>-</v>
      </c>
      <c r="H90" s="21" t="str">
        <f t="shared" ca="1" si="10"/>
        <v>-</v>
      </c>
    </row>
    <row r="91" spans="2:8">
      <c r="B91" s="22">
        <f t="shared" si="11"/>
        <v>46371</v>
      </c>
      <c r="C91" s="18">
        <f t="shared" si="7"/>
        <v>3</v>
      </c>
      <c r="D91" s="25" t="s">
        <v>40</v>
      </c>
      <c r="E91" s="25"/>
      <c r="F91" s="20" t="str">
        <f t="shared" si="8"/>
        <v>-</v>
      </c>
      <c r="G91" s="20" t="str">
        <f t="shared" si="9"/>
        <v>-</v>
      </c>
      <c r="H91" s="21" t="str">
        <f t="shared" ca="1" si="10"/>
        <v>-</v>
      </c>
    </row>
    <row r="92" spans="2:8">
      <c r="B92" s="22">
        <f t="shared" si="11"/>
        <v>46372</v>
      </c>
      <c r="C92" s="18">
        <f t="shared" si="7"/>
        <v>4</v>
      </c>
      <c r="D92" s="25" t="s">
        <v>40</v>
      </c>
      <c r="E92" s="25"/>
      <c r="F92" s="20" t="str">
        <f t="shared" si="8"/>
        <v>-</v>
      </c>
      <c r="G92" s="20" t="str">
        <f t="shared" si="9"/>
        <v>-</v>
      </c>
      <c r="H92" s="21" t="str">
        <f t="shared" ca="1" si="10"/>
        <v>-</v>
      </c>
    </row>
    <row r="93" spans="2:8">
      <c r="B93" s="22">
        <f t="shared" si="11"/>
        <v>46373</v>
      </c>
      <c r="C93" s="18">
        <f t="shared" si="7"/>
        <v>5</v>
      </c>
      <c r="D93" s="25" t="s">
        <v>40</v>
      </c>
      <c r="E93" s="25"/>
      <c r="F93" s="20" t="str">
        <f t="shared" si="8"/>
        <v>-</v>
      </c>
      <c r="G93" s="20" t="str">
        <f t="shared" si="9"/>
        <v>-</v>
      </c>
      <c r="H93" s="21" t="str">
        <f t="shared" ca="1" si="10"/>
        <v>-</v>
      </c>
    </row>
    <row r="94" spans="2:8">
      <c r="B94" s="22">
        <f t="shared" si="11"/>
        <v>46374</v>
      </c>
      <c r="C94" s="18">
        <f t="shared" si="7"/>
        <v>6</v>
      </c>
      <c r="D94" s="25" t="s">
        <v>40</v>
      </c>
      <c r="E94" s="25"/>
      <c r="F94" s="20">
        <f t="shared" si="8"/>
        <v>2</v>
      </c>
      <c r="G94" s="20">
        <f t="shared" si="9"/>
        <v>1</v>
      </c>
      <c r="H94" s="21" t="str">
        <f t="shared" ca="1" si="10"/>
        <v>×</v>
      </c>
    </row>
    <row r="95" spans="2:8">
      <c r="B95" s="22">
        <f t="shared" si="11"/>
        <v>46375</v>
      </c>
      <c r="C95" s="18">
        <f t="shared" si="7"/>
        <v>7</v>
      </c>
      <c r="D95" s="25" t="s">
        <v>40</v>
      </c>
      <c r="E95" s="25"/>
      <c r="F95" s="20" t="str">
        <f t="shared" si="8"/>
        <v>-</v>
      </c>
      <c r="G95" s="20" t="str">
        <f t="shared" si="9"/>
        <v>-</v>
      </c>
      <c r="H95" s="21" t="str">
        <f t="shared" ca="1" si="10"/>
        <v>-</v>
      </c>
    </row>
    <row r="96" spans="2:8">
      <c r="B96" s="22">
        <f t="shared" si="11"/>
        <v>46376</v>
      </c>
      <c r="C96" s="18">
        <f t="shared" si="7"/>
        <v>1</v>
      </c>
      <c r="D96" s="25" t="s">
        <v>40</v>
      </c>
      <c r="E96" s="25"/>
      <c r="F96" s="20" t="str">
        <f t="shared" si="8"/>
        <v>-</v>
      </c>
      <c r="G96" s="20" t="str">
        <f t="shared" si="9"/>
        <v>-</v>
      </c>
      <c r="H96" s="21" t="str">
        <f t="shared" ca="1" si="10"/>
        <v>-</v>
      </c>
    </row>
    <row r="97" spans="2:8">
      <c r="B97" s="22">
        <f t="shared" si="11"/>
        <v>46377</v>
      </c>
      <c r="C97" s="18">
        <f t="shared" si="7"/>
        <v>2</v>
      </c>
      <c r="D97" s="25" t="s">
        <v>40</v>
      </c>
      <c r="E97" s="25"/>
      <c r="F97" s="20" t="str">
        <f t="shared" si="8"/>
        <v>-</v>
      </c>
      <c r="G97" s="20" t="str">
        <f t="shared" si="9"/>
        <v>-</v>
      </c>
      <c r="H97" s="21" t="str">
        <f t="shared" ca="1" si="10"/>
        <v>-</v>
      </c>
    </row>
    <row r="98" spans="2:8">
      <c r="B98" s="22">
        <f t="shared" si="11"/>
        <v>46378</v>
      </c>
      <c r="C98" s="18">
        <f t="shared" si="7"/>
        <v>3</v>
      </c>
      <c r="D98" s="25" t="s">
        <v>40</v>
      </c>
      <c r="E98" s="25"/>
      <c r="F98" s="20" t="str">
        <f t="shared" si="8"/>
        <v>-</v>
      </c>
      <c r="G98" s="20" t="str">
        <f t="shared" si="9"/>
        <v>-</v>
      </c>
      <c r="H98" s="21" t="str">
        <f t="shared" ca="1" si="10"/>
        <v>-</v>
      </c>
    </row>
    <row r="99" spans="2:8">
      <c r="B99" s="22">
        <f t="shared" si="11"/>
        <v>46379</v>
      </c>
      <c r="C99" s="18">
        <f t="shared" si="7"/>
        <v>4</v>
      </c>
      <c r="D99" s="25" t="s">
        <v>40</v>
      </c>
      <c r="E99" s="25"/>
      <c r="F99" s="20" t="str">
        <f t="shared" si="8"/>
        <v>-</v>
      </c>
      <c r="G99" s="20" t="str">
        <f t="shared" si="9"/>
        <v>-</v>
      </c>
      <c r="H99" s="21" t="str">
        <f t="shared" ca="1" si="10"/>
        <v>-</v>
      </c>
    </row>
    <row r="100" spans="2:8">
      <c r="B100" s="22">
        <f t="shared" si="11"/>
        <v>46380</v>
      </c>
      <c r="C100" s="18">
        <f t="shared" si="7"/>
        <v>5</v>
      </c>
      <c r="D100" s="25" t="s">
        <v>40</v>
      </c>
      <c r="E100" s="25" t="s">
        <v>67</v>
      </c>
      <c r="F100" s="20" t="str">
        <f t="shared" si="8"/>
        <v>-</v>
      </c>
      <c r="G100" s="20" t="str">
        <f t="shared" si="9"/>
        <v>-</v>
      </c>
      <c r="H100" s="21" t="str">
        <f t="shared" ca="1" si="10"/>
        <v>-</v>
      </c>
    </row>
    <row r="101" spans="2:8">
      <c r="B101" s="22">
        <f t="shared" si="11"/>
        <v>46381</v>
      </c>
      <c r="C101" s="18">
        <f t="shared" si="7"/>
        <v>6</v>
      </c>
      <c r="D101" s="25" t="s">
        <v>40</v>
      </c>
      <c r="E101" s="25" t="s">
        <v>67</v>
      </c>
      <c r="F101" s="20">
        <f t="shared" si="8"/>
        <v>2</v>
      </c>
      <c r="G101" s="20">
        <f t="shared" si="9"/>
        <v>2</v>
      </c>
      <c r="H101" s="21" t="str">
        <f t="shared" ca="1" si="10"/>
        <v>達成</v>
      </c>
    </row>
    <row r="102" spans="2:8">
      <c r="B102" s="22">
        <f t="shared" si="11"/>
        <v>46382</v>
      </c>
      <c r="C102" s="18">
        <f t="shared" si="7"/>
        <v>7</v>
      </c>
      <c r="D102" s="25" t="s">
        <v>40</v>
      </c>
      <c r="E102" s="25" t="s">
        <v>67</v>
      </c>
      <c r="F102" s="20" t="str">
        <f t="shared" si="8"/>
        <v>-</v>
      </c>
      <c r="G102" s="20" t="str">
        <f t="shared" si="9"/>
        <v>-</v>
      </c>
      <c r="H102" s="21" t="str">
        <f t="shared" ca="1" si="10"/>
        <v>-</v>
      </c>
    </row>
    <row r="103" spans="2:8">
      <c r="B103" s="22">
        <f t="shared" si="11"/>
        <v>46383</v>
      </c>
      <c r="C103" s="18">
        <f t="shared" si="7"/>
        <v>1</v>
      </c>
      <c r="D103" s="25" t="s">
        <v>40</v>
      </c>
      <c r="E103" s="25" t="s">
        <v>67</v>
      </c>
      <c r="F103" s="20" t="str">
        <f t="shared" si="8"/>
        <v>-</v>
      </c>
      <c r="G103" s="20" t="str">
        <f t="shared" si="9"/>
        <v>-</v>
      </c>
      <c r="H103" s="21" t="str">
        <f t="shared" ca="1" si="10"/>
        <v>-</v>
      </c>
    </row>
    <row r="104" spans="2:8">
      <c r="B104" s="22">
        <f t="shared" si="11"/>
        <v>46384</v>
      </c>
      <c r="C104" s="18">
        <f t="shared" si="7"/>
        <v>2</v>
      </c>
      <c r="D104" s="25" t="s">
        <v>40</v>
      </c>
      <c r="E104" s="25" t="s">
        <v>67</v>
      </c>
      <c r="F104" s="20" t="str">
        <f t="shared" si="8"/>
        <v>-</v>
      </c>
      <c r="G104" s="20" t="str">
        <f t="shared" si="9"/>
        <v>-</v>
      </c>
      <c r="H104" s="21" t="str">
        <f t="shared" ca="1" si="10"/>
        <v>-</v>
      </c>
    </row>
    <row r="105" spans="2:8">
      <c r="B105" s="22">
        <f t="shared" si="11"/>
        <v>46385</v>
      </c>
      <c r="C105" s="18">
        <f t="shared" si="7"/>
        <v>3</v>
      </c>
      <c r="D105" s="25" t="s">
        <v>55</v>
      </c>
      <c r="E105" s="25" t="s">
        <v>55</v>
      </c>
      <c r="F105" s="20" t="str">
        <f t="shared" si="8"/>
        <v>-</v>
      </c>
      <c r="G105" s="20" t="str">
        <f t="shared" si="9"/>
        <v>-</v>
      </c>
      <c r="H105" s="21" t="str">
        <f t="shared" ca="1" si="10"/>
        <v>-</v>
      </c>
    </row>
    <row r="106" spans="2:8">
      <c r="B106" s="22">
        <f t="shared" si="11"/>
        <v>46386</v>
      </c>
      <c r="C106" s="18">
        <f t="shared" si="7"/>
        <v>4</v>
      </c>
      <c r="D106" s="25" t="s">
        <v>55</v>
      </c>
      <c r="E106" s="25" t="s">
        <v>55</v>
      </c>
      <c r="F106" s="20" t="str">
        <f t="shared" si="8"/>
        <v>-</v>
      </c>
      <c r="G106" s="20" t="str">
        <f t="shared" si="9"/>
        <v>-</v>
      </c>
      <c r="H106" s="21" t="str">
        <f t="shared" ca="1" si="10"/>
        <v>-</v>
      </c>
    </row>
    <row r="107" spans="2:8">
      <c r="B107" s="22">
        <f t="shared" si="11"/>
        <v>46387</v>
      </c>
      <c r="C107" s="18">
        <f t="shared" si="7"/>
        <v>5</v>
      </c>
      <c r="D107" s="25" t="s">
        <v>55</v>
      </c>
      <c r="E107" s="25" t="s">
        <v>55</v>
      </c>
      <c r="F107" s="20" t="str">
        <f t="shared" si="8"/>
        <v>-</v>
      </c>
      <c r="G107" s="20" t="str">
        <f t="shared" si="9"/>
        <v>-</v>
      </c>
      <c r="H107" s="21" t="str">
        <f t="shared" ca="1" si="10"/>
        <v>-</v>
      </c>
    </row>
    <row r="108" spans="2:8">
      <c r="B108" s="22">
        <f t="shared" si="11"/>
        <v>46388</v>
      </c>
      <c r="C108" s="18">
        <f t="shared" si="7"/>
        <v>6</v>
      </c>
      <c r="D108" s="25" t="s">
        <v>55</v>
      </c>
      <c r="E108" s="25" t="s">
        <v>55</v>
      </c>
      <c r="F108" s="20">
        <f t="shared" si="8"/>
        <v>2</v>
      </c>
      <c r="G108" s="20">
        <f t="shared" si="9"/>
        <v>3</v>
      </c>
      <c r="H108" s="21" t="str">
        <f t="shared" ca="1" si="10"/>
        <v>達成</v>
      </c>
    </row>
    <row r="109" spans="2:8">
      <c r="B109" s="22">
        <f t="shared" si="11"/>
        <v>46389</v>
      </c>
      <c r="C109" s="18">
        <f t="shared" si="7"/>
        <v>7</v>
      </c>
      <c r="D109" s="25" t="s">
        <v>55</v>
      </c>
      <c r="E109" s="25" t="s">
        <v>55</v>
      </c>
      <c r="F109" s="20" t="str">
        <f t="shared" si="8"/>
        <v>-</v>
      </c>
      <c r="G109" s="20" t="str">
        <f t="shared" si="9"/>
        <v>-</v>
      </c>
      <c r="H109" s="21" t="str">
        <f t="shared" ca="1" si="10"/>
        <v>-</v>
      </c>
    </row>
    <row r="110" spans="2:8">
      <c r="B110" s="22">
        <f t="shared" si="11"/>
        <v>46390</v>
      </c>
      <c r="C110" s="18">
        <f t="shared" si="7"/>
        <v>1</v>
      </c>
      <c r="D110" s="25" t="s">
        <v>55</v>
      </c>
      <c r="E110" s="25" t="s">
        <v>55</v>
      </c>
      <c r="F110" s="20" t="str">
        <f t="shared" si="8"/>
        <v>-</v>
      </c>
      <c r="G110" s="20" t="str">
        <f t="shared" si="9"/>
        <v>-</v>
      </c>
      <c r="H110" s="21" t="str">
        <f t="shared" ca="1" si="10"/>
        <v>-</v>
      </c>
    </row>
    <row r="111" spans="2:8">
      <c r="B111" s="22">
        <f t="shared" si="11"/>
        <v>46391</v>
      </c>
      <c r="C111" s="18">
        <f t="shared" si="7"/>
        <v>2</v>
      </c>
      <c r="D111" s="25" t="s">
        <v>40</v>
      </c>
      <c r="E111" s="25"/>
      <c r="F111" s="20" t="str">
        <f t="shared" si="8"/>
        <v>-</v>
      </c>
      <c r="G111" s="20" t="str">
        <f t="shared" si="9"/>
        <v>-</v>
      </c>
      <c r="H111" s="21" t="str">
        <f t="shared" ca="1" si="10"/>
        <v>-</v>
      </c>
    </row>
    <row r="112" spans="2:8">
      <c r="B112" s="22">
        <f t="shared" si="11"/>
        <v>46392</v>
      </c>
      <c r="C112" s="18">
        <f t="shared" si="7"/>
        <v>3</v>
      </c>
      <c r="D112" s="25" t="s">
        <v>40</v>
      </c>
      <c r="E112" s="25"/>
      <c r="F112" s="20" t="str">
        <f t="shared" si="8"/>
        <v>-</v>
      </c>
      <c r="G112" s="20" t="str">
        <f t="shared" si="9"/>
        <v>-</v>
      </c>
      <c r="H112" s="21" t="str">
        <f t="shared" ca="1" si="10"/>
        <v>-</v>
      </c>
    </row>
    <row r="113" spans="2:8">
      <c r="B113" s="22">
        <f t="shared" si="11"/>
        <v>46393</v>
      </c>
      <c r="C113" s="18">
        <f t="shared" si="7"/>
        <v>4</v>
      </c>
      <c r="D113" s="25" t="s">
        <v>40</v>
      </c>
      <c r="E113" s="25"/>
      <c r="F113" s="20" t="str">
        <f t="shared" si="8"/>
        <v>-</v>
      </c>
      <c r="G113" s="20" t="str">
        <f t="shared" si="9"/>
        <v>-</v>
      </c>
      <c r="H113" s="21" t="str">
        <f t="shared" ca="1" si="10"/>
        <v>-</v>
      </c>
    </row>
    <row r="114" spans="2:8">
      <c r="B114" s="22">
        <f t="shared" si="11"/>
        <v>46394</v>
      </c>
      <c r="C114" s="18">
        <f t="shared" si="7"/>
        <v>5</v>
      </c>
      <c r="D114" s="25" t="s">
        <v>40</v>
      </c>
      <c r="E114" s="25"/>
      <c r="F114" s="20" t="str">
        <f t="shared" si="8"/>
        <v>-</v>
      </c>
      <c r="G114" s="20" t="str">
        <f t="shared" si="9"/>
        <v>-</v>
      </c>
      <c r="H114" s="21" t="str">
        <f t="shared" ca="1" si="10"/>
        <v>-</v>
      </c>
    </row>
    <row r="115" spans="2:8">
      <c r="B115" s="22">
        <f t="shared" si="11"/>
        <v>46395</v>
      </c>
      <c r="C115" s="18">
        <f t="shared" si="7"/>
        <v>6</v>
      </c>
      <c r="D115" s="25" t="s">
        <v>40</v>
      </c>
      <c r="E115" s="25"/>
      <c r="F115" s="20">
        <f t="shared" si="8"/>
        <v>0</v>
      </c>
      <c r="G115" s="20">
        <f t="shared" si="9"/>
        <v>0</v>
      </c>
      <c r="H115" s="21" t="str">
        <f t="shared" ca="1" si="10"/>
        <v>達成</v>
      </c>
    </row>
    <row r="116" spans="2:8">
      <c r="B116" s="22">
        <f t="shared" si="11"/>
        <v>46396</v>
      </c>
      <c r="C116" s="18">
        <f t="shared" si="7"/>
        <v>7</v>
      </c>
      <c r="D116" s="25" t="s">
        <v>40</v>
      </c>
      <c r="E116" s="25" t="s">
        <v>67</v>
      </c>
      <c r="F116" s="20" t="str">
        <f t="shared" si="8"/>
        <v>-</v>
      </c>
      <c r="G116" s="20" t="str">
        <f t="shared" si="9"/>
        <v>-</v>
      </c>
      <c r="H116" s="21" t="str">
        <f t="shared" ca="1" si="10"/>
        <v>-</v>
      </c>
    </row>
    <row r="117" spans="2:8">
      <c r="B117" s="22">
        <f t="shared" si="11"/>
        <v>46397</v>
      </c>
      <c r="C117" s="18">
        <f t="shared" si="7"/>
        <v>1</v>
      </c>
      <c r="D117" s="25" t="s">
        <v>40</v>
      </c>
      <c r="E117" s="25" t="s">
        <v>67</v>
      </c>
      <c r="F117" s="20" t="str">
        <f t="shared" si="8"/>
        <v>-</v>
      </c>
      <c r="G117" s="20" t="str">
        <f t="shared" si="9"/>
        <v>-</v>
      </c>
      <c r="H117" s="21" t="str">
        <f t="shared" ca="1" si="10"/>
        <v>-</v>
      </c>
    </row>
    <row r="118" spans="2:8">
      <c r="B118" s="22">
        <f t="shared" si="11"/>
        <v>46398</v>
      </c>
      <c r="C118" s="18">
        <f t="shared" si="7"/>
        <v>2</v>
      </c>
      <c r="D118" s="25" t="s">
        <v>40</v>
      </c>
      <c r="E118" s="25"/>
      <c r="F118" s="20" t="str">
        <f t="shared" si="8"/>
        <v>-</v>
      </c>
      <c r="G118" s="20" t="str">
        <f t="shared" si="9"/>
        <v>-</v>
      </c>
      <c r="H118" s="21" t="str">
        <f t="shared" ca="1" si="10"/>
        <v>-</v>
      </c>
    </row>
    <row r="119" spans="2:8">
      <c r="B119" s="22">
        <f t="shared" si="11"/>
        <v>46399</v>
      </c>
      <c r="C119" s="18">
        <f t="shared" si="7"/>
        <v>3</v>
      </c>
      <c r="D119" s="25" t="s">
        <v>40</v>
      </c>
      <c r="E119" s="25"/>
      <c r="F119" s="20" t="str">
        <f t="shared" si="8"/>
        <v>-</v>
      </c>
      <c r="G119" s="20" t="str">
        <f t="shared" si="9"/>
        <v>-</v>
      </c>
      <c r="H119" s="21" t="str">
        <f t="shared" ca="1" si="10"/>
        <v>-</v>
      </c>
    </row>
    <row r="120" spans="2:8">
      <c r="B120" s="22">
        <f t="shared" si="11"/>
        <v>46400</v>
      </c>
      <c r="C120" s="18">
        <f t="shared" si="7"/>
        <v>4</v>
      </c>
      <c r="D120" s="25" t="s">
        <v>40</v>
      </c>
      <c r="E120" s="25"/>
      <c r="F120" s="20" t="str">
        <f t="shared" si="8"/>
        <v>-</v>
      </c>
      <c r="G120" s="20" t="str">
        <f t="shared" si="9"/>
        <v>-</v>
      </c>
      <c r="H120" s="21" t="str">
        <f t="shared" ca="1" si="10"/>
        <v>-</v>
      </c>
    </row>
    <row r="121" spans="2:8">
      <c r="B121" s="22">
        <f t="shared" si="11"/>
        <v>46401</v>
      </c>
      <c r="C121" s="18">
        <f t="shared" si="7"/>
        <v>5</v>
      </c>
      <c r="D121" s="25" t="s">
        <v>40</v>
      </c>
      <c r="E121" s="25"/>
      <c r="F121" s="20" t="str">
        <f t="shared" si="8"/>
        <v>-</v>
      </c>
      <c r="G121" s="20" t="str">
        <f t="shared" si="9"/>
        <v>-</v>
      </c>
      <c r="H121" s="21" t="str">
        <f t="shared" ca="1" si="10"/>
        <v>-</v>
      </c>
    </row>
    <row r="122" spans="2:8">
      <c r="B122" s="22">
        <f t="shared" si="11"/>
        <v>46402</v>
      </c>
      <c r="C122" s="18">
        <f t="shared" si="7"/>
        <v>6</v>
      </c>
      <c r="D122" s="25" t="s">
        <v>40</v>
      </c>
      <c r="E122" s="25"/>
      <c r="F122" s="20">
        <f t="shared" si="8"/>
        <v>2</v>
      </c>
      <c r="G122" s="20">
        <f t="shared" si="9"/>
        <v>2</v>
      </c>
      <c r="H122" s="21" t="str">
        <f t="shared" ca="1" si="10"/>
        <v>達成</v>
      </c>
    </row>
    <row r="123" spans="2:8">
      <c r="B123" s="22">
        <f t="shared" si="11"/>
        <v>46403</v>
      </c>
      <c r="C123" s="18">
        <f t="shared" si="7"/>
        <v>7</v>
      </c>
      <c r="D123" s="25" t="s">
        <v>40</v>
      </c>
      <c r="E123" s="25"/>
      <c r="F123" s="20" t="str">
        <f t="shared" si="8"/>
        <v>-</v>
      </c>
      <c r="G123" s="20" t="str">
        <f t="shared" si="9"/>
        <v>-</v>
      </c>
      <c r="H123" s="21" t="str">
        <f t="shared" ca="1" si="10"/>
        <v>-</v>
      </c>
    </row>
    <row r="124" spans="2:8">
      <c r="B124" s="22">
        <f t="shared" si="11"/>
        <v>46404</v>
      </c>
      <c r="C124" s="18">
        <f t="shared" si="7"/>
        <v>1</v>
      </c>
      <c r="D124" s="25" t="s">
        <v>40</v>
      </c>
      <c r="E124" s="25" t="s">
        <v>67</v>
      </c>
      <c r="F124" s="20" t="str">
        <f t="shared" si="8"/>
        <v>-</v>
      </c>
      <c r="G124" s="20" t="str">
        <f t="shared" si="9"/>
        <v>-</v>
      </c>
      <c r="H124" s="21" t="str">
        <f t="shared" ca="1" si="10"/>
        <v>-</v>
      </c>
    </row>
    <row r="125" spans="2:8">
      <c r="B125" s="22">
        <f t="shared" si="11"/>
        <v>46405</v>
      </c>
      <c r="C125" s="18">
        <f t="shared" si="7"/>
        <v>2</v>
      </c>
      <c r="D125" s="25" t="s">
        <v>40</v>
      </c>
      <c r="E125" s="25" t="s">
        <v>67</v>
      </c>
      <c r="F125" s="20" t="str">
        <f t="shared" si="8"/>
        <v>-</v>
      </c>
      <c r="G125" s="20" t="str">
        <f t="shared" si="9"/>
        <v>-</v>
      </c>
      <c r="H125" s="21" t="str">
        <f t="shared" ca="1" si="10"/>
        <v>-</v>
      </c>
    </row>
    <row r="126" spans="2:8">
      <c r="B126" s="22">
        <f t="shared" si="11"/>
        <v>46406</v>
      </c>
      <c r="C126" s="18">
        <f t="shared" si="7"/>
        <v>3</v>
      </c>
      <c r="D126" s="25" t="s">
        <v>40</v>
      </c>
      <c r="E126" s="25"/>
      <c r="F126" s="20" t="str">
        <f t="shared" si="8"/>
        <v>-</v>
      </c>
      <c r="G126" s="20" t="str">
        <f t="shared" si="9"/>
        <v>-</v>
      </c>
      <c r="H126" s="21" t="str">
        <f t="shared" ca="1" si="10"/>
        <v>-</v>
      </c>
    </row>
    <row r="127" spans="2:8">
      <c r="B127" s="22">
        <f t="shared" si="11"/>
        <v>46407</v>
      </c>
      <c r="C127" s="18">
        <f t="shared" si="7"/>
        <v>4</v>
      </c>
      <c r="D127" s="25" t="s">
        <v>40</v>
      </c>
      <c r="E127" s="25"/>
      <c r="F127" s="20" t="str">
        <f t="shared" si="8"/>
        <v>-</v>
      </c>
      <c r="G127" s="20" t="str">
        <f t="shared" si="9"/>
        <v>-</v>
      </c>
      <c r="H127" s="21" t="str">
        <f t="shared" ca="1" si="10"/>
        <v>-</v>
      </c>
    </row>
    <row r="128" spans="2:8">
      <c r="B128" s="22">
        <f t="shared" si="11"/>
        <v>46408</v>
      </c>
      <c r="C128" s="18">
        <f t="shared" si="7"/>
        <v>5</v>
      </c>
      <c r="D128" s="25" t="s">
        <v>40</v>
      </c>
      <c r="E128" s="25"/>
      <c r="F128" s="20" t="str">
        <f t="shared" si="8"/>
        <v>-</v>
      </c>
      <c r="G128" s="20" t="str">
        <f t="shared" si="9"/>
        <v>-</v>
      </c>
      <c r="H128" s="21" t="str">
        <f t="shared" ca="1" si="10"/>
        <v>-</v>
      </c>
    </row>
    <row r="129" spans="2:8">
      <c r="B129" s="22">
        <f t="shared" si="11"/>
        <v>46409</v>
      </c>
      <c r="C129" s="18">
        <f t="shared" si="7"/>
        <v>6</v>
      </c>
      <c r="D129" s="25" t="s">
        <v>40</v>
      </c>
      <c r="E129" s="25"/>
      <c r="F129" s="20">
        <f t="shared" si="8"/>
        <v>2</v>
      </c>
      <c r="G129" s="20">
        <f t="shared" si="9"/>
        <v>2</v>
      </c>
      <c r="H129" s="21" t="str">
        <f t="shared" ca="1" si="10"/>
        <v>達成</v>
      </c>
    </row>
    <row r="130" spans="2:8">
      <c r="B130" s="22">
        <f t="shared" si="11"/>
        <v>46410</v>
      </c>
      <c r="C130" s="18">
        <f t="shared" si="7"/>
        <v>7</v>
      </c>
      <c r="D130" s="25" t="s">
        <v>40</v>
      </c>
      <c r="E130" s="25"/>
      <c r="F130" s="20" t="str">
        <f t="shared" si="8"/>
        <v>-</v>
      </c>
      <c r="G130" s="20" t="str">
        <f t="shared" si="9"/>
        <v>-</v>
      </c>
      <c r="H130" s="21" t="str">
        <f t="shared" ca="1" si="10"/>
        <v>-</v>
      </c>
    </row>
    <row r="131" spans="2:8">
      <c r="B131" s="22">
        <f t="shared" si="11"/>
        <v>46411</v>
      </c>
      <c r="C131" s="18">
        <f t="shared" si="7"/>
        <v>1</v>
      </c>
      <c r="D131" s="25" t="s">
        <v>40</v>
      </c>
      <c r="E131" s="25" t="s">
        <v>67</v>
      </c>
      <c r="F131" s="20" t="str">
        <f t="shared" si="8"/>
        <v>-</v>
      </c>
      <c r="G131" s="20" t="str">
        <f t="shared" si="9"/>
        <v>-</v>
      </c>
      <c r="H131" s="21" t="str">
        <f t="shared" ca="1" si="10"/>
        <v>-</v>
      </c>
    </row>
    <row r="132" spans="2:8">
      <c r="B132" s="22">
        <f t="shared" si="11"/>
        <v>46412</v>
      </c>
      <c r="C132" s="18">
        <f t="shared" si="7"/>
        <v>2</v>
      </c>
      <c r="D132" s="25" t="s">
        <v>40</v>
      </c>
      <c r="E132" s="25"/>
      <c r="F132" s="20" t="str">
        <f t="shared" si="8"/>
        <v>-</v>
      </c>
      <c r="G132" s="20" t="str">
        <f t="shared" si="9"/>
        <v>-</v>
      </c>
      <c r="H132" s="21" t="str">
        <f t="shared" ca="1" si="10"/>
        <v>-</v>
      </c>
    </row>
    <row r="133" spans="2:8">
      <c r="B133" s="22">
        <f t="shared" si="11"/>
        <v>46413</v>
      </c>
      <c r="C133" s="18">
        <f t="shared" si="7"/>
        <v>3</v>
      </c>
      <c r="D133" s="25" t="s">
        <v>40</v>
      </c>
      <c r="E133" s="25"/>
      <c r="F133" s="20" t="str">
        <f t="shared" si="8"/>
        <v>-</v>
      </c>
      <c r="G133" s="20" t="str">
        <f t="shared" si="9"/>
        <v>-</v>
      </c>
      <c r="H133" s="21" t="str">
        <f t="shared" ca="1" si="10"/>
        <v>-</v>
      </c>
    </row>
    <row r="134" spans="2:8">
      <c r="B134" s="22">
        <f t="shared" si="11"/>
        <v>46414</v>
      </c>
      <c r="C134" s="18">
        <f t="shared" si="7"/>
        <v>4</v>
      </c>
      <c r="D134" s="25" t="s">
        <v>40</v>
      </c>
      <c r="E134" s="25"/>
      <c r="F134" s="20" t="str">
        <f t="shared" si="8"/>
        <v>-</v>
      </c>
      <c r="G134" s="20" t="str">
        <f t="shared" si="9"/>
        <v>-</v>
      </c>
      <c r="H134" s="21" t="str">
        <f t="shared" ca="1" si="10"/>
        <v>-</v>
      </c>
    </row>
    <row r="135" spans="2:8">
      <c r="B135" s="22">
        <f t="shared" si="11"/>
        <v>46415</v>
      </c>
      <c r="C135" s="18">
        <f t="shared" si="7"/>
        <v>5</v>
      </c>
      <c r="D135" s="25" t="s">
        <v>40</v>
      </c>
      <c r="E135" s="25"/>
      <c r="F135" s="20" t="str">
        <f t="shared" si="8"/>
        <v>-</v>
      </c>
      <c r="G135" s="20" t="str">
        <f t="shared" si="9"/>
        <v>-</v>
      </c>
      <c r="H135" s="21" t="str">
        <f t="shared" ca="1" si="10"/>
        <v>-</v>
      </c>
    </row>
    <row r="136" spans="2:8">
      <c r="B136" s="22">
        <f t="shared" si="11"/>
        <v>46416</v>
      </c>
      <c r="C136" s="18">
        <f t="shared" si="7"/>
        <v>6</v>
      </c>
      <c r="D136" s="25" t="s">
        <v>40</v>
      </c>
      <c r="E136" s="25" t="s">
        <v>67</v>
      </c>
      <c r="F136" s="20">
        <f t="shared" si="8"/>
        <v>2</v>
      </c>
      <c r="G136" s="20">
        <f t="shared" si="9"/>
        <v>2</v>
      </c>
      <c r="H136" s="21" t="str">
        <f t="shared" ca="1" si="10"/>
        <v>達成</v>
      </c>
    </row>
    <row r="137" spans="2:8">
      <c r="B137" s="22">
        <f t="shared" si="11"/>
        <v>46417</v>
      </c>
      <c r="C137" s="18">
        <f t="shared" si="7"/>
        <v>7</v>
      </c>
      <c r="D137" s="25" t="s">
        <v>40</v>
      </c>
      <c r="E137" s="25" t="s">
        <v>67</v>
      </c>
      <c r="F137" s="20" t="str">
        <f t="shared" si="8"/>
        <v>-</v>
      </c>
      <c r="G137" s="20" t="str">
        <f t="shared" si="9"/>
        <v>-</v>
      </c>
      <c r="H137" s="21" t="str">
        <f t="shared" ca="1" si="10"/>
        <v>-</v>
      </c>
    </row>
    <row r="138" spans="2:8">
      <c r="B138" s="22">
        <f t="shared" si="11"/>
        <v>46418</v>
      </c>
      <c r="C138" s="18">
        <f t="shared" si="7"/>
        <v>1</v>
      </c>
      <c r="D138" s="25" t="s">
        <v>40</v>
      </c>
      <c r="E138" s="25" t="s">
        <v>67</v>
      </c>
      <c r="F138" s="20" t="str">
        <f t="shared" si="8"/>
        <v>-</v>
      </c>
      <c r="G138" s="20" t="str">
        <f t="shared" si="9"/>
        <v>-</v>
      </c>
      <c r="H138" s="21" t="str">
        <f t="shared" ca="1" si="10"/>
        <v>-</v>
      </c>
    </row>
    <row r="139" spans="2:8">
      <c r="B139" s="22">
        <f t="shared" si="11"/>
        <v>46419</v>
      </c>
      <c r="C139" s="18">
        <f t="shared" ref="C139:C202" si="12">WEEKDAY(B139)</f>
        <v>2</v>
      </c>
      <c r="D139" s="25" t="s">
        <v>40</v>
      </c>
      <c r="E139" s="25"/>
      <c r="F139" s="20" t="str">
        <f t="shared" si="8"/>
        <v>-</v>
      </c>
      <c r="G139" s="20" t="str">
        <f t="shared" si="9"/>
        <v>-</v>
      </c>
      <c r="H139" s="21" t="str">
        <f t="shared" ca="1" si="10"/>
        <v>-</v>
      </c>
    </row>
    <row r="140" spans="2:8">
      <c r="B140" s="22">
        <f t="shared" si="11"/>
        <v>46420</v>
      </c>
      <c r="C140" s="18">
        <f t="shared" si="12"/>
        <v>3</v>
      </c>
      <c r="D140" s="25" t="s">
        <v>40</v>
      </c>
      <c r="E140" s="25"/>
      <c r="F140" s="20" t="str">
        <f t="shared" si="8"/>
        <v>-</v>
      </c>
      <c r="G140" s="20" t="str">
        <f t="shared" si="9"/>
        <v>-</v>
      </c>
      <c r="H140" s="21" t="str">
        <f t="shared" ca="1" si="10"/>
        <v>-</v>
      </c>
    </row>
    <row r="141" spans="2:8">
      <c r="B141" s="22">
        <f t="shared" si="11"/>
        <v>46421</v>
      </c>
      <c r="C141" s="18">
        <f t="shared" si="12"/>
        <v>4</v>
      </c>
      <c r="D141" s="25" t="s">
        <v>40</v>
      </c>
      <c r="E141" s="25"/>
      <c r="F141" s="20" t="str">
        <f t="shared" si="8"/>
        <v>-</v>
      </c>
      <c r="G141" s="20" t="str">
        <f t="shared" si="9"/>
        <v>-</v>
      </c>
      <c r="H141" s="21" t="str">
        <f t="shared" ca="1" si="10"/>
        <v>-</v>
      </c>
    </row>
    <row r="142" spans="2:8">
      <c r="B142" s="22">
        <f t="shared" si="11"/>
        <v>46422</v>
      </c>
      <c r="C142" s="18">
        <f t="shared" si="12"/>
        <v>5</v>
      </c>
      <c r="D142" s="25"/>
      <c r="E142" s="25"/>
      <c r="F142" s="20" t="str">
        <f t="shared" si="8"/>
        <v>-</v>
      </c>
      <c r="G142" s="20" t="str">
        <f t="shared" si="9"/>
        <v>-</v>
      </c>
      <c r="H142" s="21" t="str">
        <f t="shared" ca="1" si="10"/>
        <v>-</v>
      </c>
    </row>
    <row r="143" spans="2:8">
      <c r="B143" s="22">
        <f t="shared" si="11"/>
        <v>46423</v>
      </c>
      <c r="C143" s="18">
        <f t="shared" si="12"/>
        <v>6</v>
      </c>
      <c r="D143" s="25"/>
      <c r="E143" s="25"/>
      <c r="F143" s="20">
        <f t="shared" si="8"/>
        <v>2</v>
      </c>
      <c r="G143" s="20">
        <f t="shared" si="9"/>
        <v>2</v>
      </c>
      <c r="H143" s="21" t="str">
        <f t="shared" ca="1" si="10"/>
        <v>達成</v>
      </c>
    </row>
    <row r="144" spans="2:8">
      <c r="B144" s="22">
        <f t="shared" si="11"/>
        <v>46424</v>
      </c>
      <c r="C144" s="18">
        <f t="shared" si="12"/>
        <v>7</v>
      </c>
      <c r="D144" s="25"/>
      <c r="E144" s="25"/>
      <c r="F144" s="20" t="str">
        <f t="shared" si="8"/>
        <v>-</v>
      </c>
      <c r="G144" s="20" t="str">
        <f t="shared" si="9"/>
        <v>-</v>
      </c>
      <c r="H144" s="21" t="str">
        <f t="shared" ca="1" si="10"/>
        <v/>
      </c>
    </row>
    <row r="145" spans="2:8">
      <c r="B145" s="22">
        <f t="shared" si="11"/>
        <v>46425</v>
      </c>
      <c r="C145" s="18">
        <f t="shared" si="12"/>
        <v>1</v>
      </c>
      <c r="D145" s="25"/>
      <c r="E145" s="25"/>
      <c r="F145" s="20" t="str">
        <f t="shared" ref="F145:F208" si="13">IF(MOD(C145-$C$7,7)=5,COUNTIFS(C139:C145,1,D139:D145,"■")+COUNTIFS(C139:C145,7,D139:D145,"■"),"-")</f>
        <v>-</v>
      </c>
      <c r="G145" s="20" t="str">
        <f t="shared" ref="G145:G208" si="14">IF(MOD(C145-$C$7,7)=5,COUNTIF(E139:E145,"○")+COUNTIF(E139:E145,"●"),"-")</f>
        <v>-</v>
      </c>
      <c r="H145" s="21" t="str">
        <f t="shared" ref="H145:H208" ca="1" si="15">IF(AND(D145="",OFFSET(D145,-MOD(C145-$C$7+1,7),0)=""),"",IF(MOD(C145-$C$7,7)&lt;&gt;5,"-",IF(F145&lt;=G145,"達成","×")))</f>
        <v/>
      </c>
    </row>
    <row r="146" spans="2:8">
      <c r="B146" s="22">
        <f t="shared" ref="B146:B209" si="16">B145+1</f>
        <v>46426</v>
      </c>
      <c r="C146" s="18">
        <f t="shared" si="12"/>
        <v>2</v>
      </c>
      <c r="D146" s="25"/>
      <c r="E146" s="25"/>
      <c r="F146" s="20" t="str">
        <f t="shared" si="13"/>
        <v>-</v>
      </c>
      <c r="G146" s="20" t="str">
        <f t="shared" si="14"/>
        <v>-</v>
      </c>
      <c r="H146" s="21" t="str">
        <f t="shared" ca="1" si="15"/>
        <v/>
      </c>
    </row>
    <row r="147" spans="2:8">
      <c r="B147" s="22">
        <f t="shared" si="16"/>
        <v>46427</v>
      </c>
      <c r="C147" s="18">
        <f t="shared" si="12"/>
        <v>3</v>
      </c>
      <c r="D147" s="25"/>
      <c r="E147" s="25"/>
      <c r="F147" s="20" t="str">
        <f t="shared" si="13"/>
        <v>-</v>
      </c>
      <c r="G147" s="20" t="str">
        <f t="shared" si="14"/>
        <v>-</v>
      </c>
      <c r="H147" s="21" t="str">
        <f t="shared" ca="1" si="15"/>
        <v/>
      </c>
    </row>
    <row r="148" spans="2:8">
      <c r="B148" s="22">
        <f t="shared" si="16"/>
        <v>46428</v>
      </c>
      <c r="C148" s="18">
        <f t="shared" si="12"/>
        <v>4</v>
      </c>
      <c r="D148" s="25"/>
      <c r="E148" s="25"/>
      <c r="F148" s="20" t="str">
        <f t="shared" si="13"/>
        <v>-</v>
      </c>
      <c r="G148" s="20" t="str">
        <f t="shared" si="14"/>
        <v>-</v>
      </c>
      <c r="H148" s="21" t="str">
        <f t="shared" ca="1" si="15"/>
        <v/>
      </c>
    </row>
    <row r="149" spans="2:8">
      <c r="B149" s="22">
        <f t="shared" si="16"/>
        <v>46429</v>
      </c>
      <c r="C149" s="18">
        <f t="shared" si="12"/>
        <v>5</v>
      </c>
      <c r="D149" s="25"/>
      <c r="E149" s="25"/>
      <c r="F149" s="20" t="str">
        <f t="shared" si="13"/>
        <v>-</v>
      </c>
      <c r="G149" s="20" t="str">
        <f t="shared" si="14"/>
        <v>-</v>
      </c>
      <c r="H149" s="21" t="str">
        <f t="shared" ca="1" si="15"/>
        <v/>
      </c>
    </row>
    <row r="150" spans="2:8">
      <c r="B150" s="22">
        <f t="shared" si="16"/>
        <v>46430</v>
      </c>
      <c r="C150" s="18">
        <f t="shared" si="12"/>
        <v>6</v>
      </c>
      <c r="D150" s="25"/>
      <c r="E150" s="25"/>
      <c r="F150" s="20">
        <f t="shared" si="13"/>
        <v>0</v>
      </c>
      <c r="G150" s="20">
        <f t="shared" si="14"/>
        <v>0</v>
      </c>
      <c r="H150" s="21" t="str">
        <f t="shared" ca="1" si="15"/>
        <v/>
      </c>
    </row>
    <row r="151" spans="2:8">
      <c r="B151" s="22">
        <f t="shared" si="16"/>
        <v>46431</v>
      </c>
      <c r="C151" s="18">
        <f t="shared" si="12"/>
        <v>7</v>
      </c>
      <c r="D151" s="25"/>
      <c r="E151" s="25"/>
      <c r="F151" s="20" t="str">
        <f t="shared" si="13"/>
        <v>-</v>
      </c>
      <c r="G151" s="20" t="str">
        <f t="shared" si="14"/>
        <v>-</v>
      </c>
      <c r="H151" s="21" t="str">
        <f t="shared" ca="1" si="15"/>
        <v/>
      </c>
    </row>
    <row r="152" spans="2:8">
      <c r="B152" s="22">
        <f t="shared" si="16"/>
        <v>46432</v>
      </c>
      <c r="C152" s="18">
        <f t="shared" si="12"/>
        <v>1</v>
      </c>
      <c r="D152" s="25"/>
      <c r="E152" s="25"/>
      <c r="F152" s="20" t="str">
        <f t="shared" si="13"/>
        <v>-</v>
      </c>
      <c r="G152" s="20" t="str">
        <f t="shared" si="14"/>
        <v>-</v>
      </c>
      <c r="H152" s="21" t="str">
        <f t="shared" ca="1" si="15"/>
        <v/>
      </c>
    </row>
    <row r="153" spans="2:8">
      <c r="B153" s="22">
        <f t="shared" si="16"/>
        <v>46433</v>
      </c>
      <c r="C153" s="18">
        <f t="shared" si="12"/>
        <v>2</v>
      </c>
      <c r="D153" s="25"/>
      <c r="E153" s="25"/>
      <c r="F153" s="20" t="str">
        <f t="shared" si="13"/>
        <v>-</v>
      </c>
      <c r="G153" s="20" t="str">
        <f t="shared" si="14"/>
        <v>-</v>
      </c>
      <c r="H153" s="21" t="str">
        <f t="shared" ca="1" si="15"/>
        <v/>
      </c>
    </row>
    <row r="154" spans="2:8">
      <c r="B154" s="22">
        <f t="shared" si="16"/>
        <v>46434</v>
      </c>
      <c r="C154" s="18">
        <f t="shared" si="12"/>
        <v>3</v>
      </c>
      <c r="D154" s="25"/>
      <c r="E154" s="25"/>
      <c r="F154" s="20" t="str">
        <f t="shared" si="13"/>
        <v>-</v>
      </c>
      <c r="G154" s="20" t="str">
        <f t="shared" si="14"/>
        <v>-</v>
      </c>
      <c r="H154" s="21" t="str">
        <f t="shared" ca="1" si="15"/>
        <v/>
      </c>
    </row>
    <row r="155" spans="2:8">
      <c r="B155" s="22">
        <f t="shared" si="16"/>
        <v>46435</v>
      </c>
      <c r="C155" s="18">
        <f t="shared" si="12"/>
        <v>4</v>
      </c>
      <c r="D155" s="25"/>
      <c r="E155" s="25"/>
      <c r="F155" s="20" t="str">
        <f t="shared" si="13"/>
        <v>-</v>
      </c>
      <c r="G155" s="20" t="str">
        <f t="shared" si="14"/>
        <v>-</v>
      </c>
      <c r="H155" s="21" t="str">
        <f t="shared" ca="1" si="15"/>
        <v/>
      </c>
    </row>
    <row r="156" spans="2:8">
      <c r="B156" s="22">
        <f t="shared" si="16"/>
        <v>46436</v>
      </c>
      <c r="C156" s="18">
        <f t="shared" si="12"/>
        <v>5</v>
      </c>
      <c r="D156" s="25"/>
      <c r="E156" s="25"/>
      <c r="F156" s="20" t="str">
        <f t="shared" si="13"/>
        <v>-</v>
      </c>
      <c r="G156" s="20" t="str">
        <f t="shared" si="14"/>
        <v>-</v>
      </c>
      <c r="H156" s="21" t="str">
        <f t="shared" ca="1" si="15"/>
        <v/>
      </c>
    </row>
    <row r="157" spans="2:8">
      <c r="B157" s="22">
        <f t="shared" si="16"/>
        <v>46437</v>
      </c>
      <c r="C157" s="18">
        <f t="shared" si="12"/>
        <v>6</v>
      </c>
      <c r="D157" s="25"/>
      <c r="E157" s="25"/>
      <c r="F157" s="20">
        <f t="shared" si="13"/>
        <v>0</v>
      </c>
      <c r="G157" s="20">
        <f t="shared" si="14"/>
        <v>0</v>
      </c>
      <c r="H157" s="21" t="str">
        <f t="shared" ca="1" si="15"/>
        <v/>
      </c>
    </row>
    <row r="158" spans="2:8">
      <c r="B158" s="22">
        <f t="shared" si="16"/>
        <v>46438</v>
      </c>
      <c r="C158" s="18">
        <f t="shared" si="12"/>
        <v>7</v>
      </c>
      <c r="D158" s="25"/>
      <c r="E158" s="25"/>
      <c r="F158" s="20" t="str">
        <f t="shared" si="13"/>
        <v>-</v>
      </c>
      <c r="G158" s="20" t="str">
        <f t="shared" si="14"/>
        <v>-</v>
      </c>
      <c r="H158" s="21" t="str">
        <f t="shared" ca="1" si="15"/>
        <v/>
      </c>
    </row>
    <row r="159" spans="2:8">
      <c r="B159" s="22">
        <f t="shared" si="16"/>
        <v>46439</v>
      </c>
      <c r="C159" s="18">
        <f t="shared" si="12"/>
        <v>1</v>
      </c>
      <c r="D159" s="25"/>
      <c r="E159" s="25"/>
      <c r="F159" s="20" t="str">
        <f t="shared" si="13"/>
        <v>-</v>
      </c>
      <c r="G159" s="20" t="str">
        <f t="shared" si="14"/>
        <v>-</v>
      </c>
      <c r="H159" s="21" t="str">
        <f t="shared" ca="1" si="15"/>
        <v/>
      </c>
    </row>
    <row r="160" spans="2:8">
      <c r="B160" s="22">
        <f t="shared" si="16"/>
        <v>46440</v>
      </c>
      <c r="C160" s="18">
        <f t="shared" si="12"/>
        <v>2</v>
      </c>
      <c r="D160" s="25"/>
      <c r="E160" s="25"/>
      <c r="F160" s="20" t="str">
        <f t="shared" si="13"/>
        <v>-</v>
      </c>
      <c r="G160" s="20" t="str">
        <f t="shared" si="14"/>
        <v>-</v>
      </c>
      <c r="H160" s="21" t="str">
        <f t="shared" ca="1" si="15"/>
        <v/>
      </c>
    </row>
    <row r="161" spans="2:8">
      <c r="B161" s="22">
        <f t="shared" si="16"/>
        <v>46441</v>
      </c>
      <c r="C161" s="18">
        <f t="shared" si="12"/>
        <v>3</v>
      </c>
      <c r="D161" s="25"/>
      <c r="E161" s="25"/>
      <c r="F161" s="20" t="str">
        <f t="shared" si="13"/>
        <v>-</v>
      </c>
      <c r="G161" s="20" t="str">
        <f t="shared" si="14"/>
        <v>-</v>
      </c>
      <c r="H161" s="21" t="str">
        <f t="shared" ca="1" si="15"/>
        <v/>
      </c>
    </row>
    <row r="162" spans="2:8">
      <c r="B162" s="22">
        <f t="shared" si="16"/>
        <v>46442</v>
      </c>
      <c r="C162" s="18">
        <f t="shared" si="12"/>
        <v>4</v>
      </c>
      <c r="D162" s="25"/>
      <c r="E162" s="25"/>
      <c r="F162" s="20" t="str">
        <f t="shared" si="13"/>
        <v>-</v>
      </c>
      <c r="G162" s="20" t="str">
        <f t="shared" si="14"/>
        <v>-</v>
      </c>
      <c r="H162" s="21" t="str">
        <f t="shared" ca="1" si="15"/>
        <v/>
      </c>
    </row>
    <row r="163" spans="2:8">
      <c r="B163" s="22">
        <f t="shared" si="16"/>
        <v>46443</v>
      </c>
      <c r="C163" s="18">
        <f t="shared" si="12"/>
        <v>5</v>
      </c>
      <c r="D163" s="25"/>
      <c r="E163" s="25"/>
      <c r="F163" s="20" t="str">
        <f t="shared" si="13"/>
        <v>-</v>
      </c>
      <c r="G163" s="20" t="str">
        <f t="shared" si="14"/>
        <v>-</v>
      </c>
      <c r="H163" s="21" t="str">
        <f t="shared" ca="1" si="15"/>
        <v/>
      </c>
    </row>
    <row r="164" spans="2:8">
      <c r="B164" s="22">
        <f t="shared" si="16"/>
        <v>46444</v>
      </c>
      <c r="C164" s="18">
        <f t="shared" si="12"/>
        <v>6</v>
      </c>
      <c r="D164" s="25"/>
      <c r="E164" s="25"/>
      <c r="F164" s="20">
        <f t="shared" si="13"/>
        <v>0</v>
      </c>
      <c r="G164" s="20">
        <f t="shared" si="14"/>
        <v>0</v>
      </c>
      <c r="H164" s="21" t="str">
        <f t="shared" ca="1" si="15"/>
        <v/>
      </c>
    </row>
    <row r="165" spans="2:8">
      <c r="B165" s="22">
        <f t="shared" si="16"/>
        <v>46445</v>
      </c>
      <c r="C165" s="18">
        <f t="shared" si="12"/>
        <v>7</v>
      </c>
      <c r="D165" s="25"/>
      <c r="E165" s="25"/>
      <c r="F165" s="20" t="str">
        <f t="shared" si="13"/>
        <v>-</v>
      </c>
      <c r="G165" s="20" t="str">
        <f t="shared" si="14"/>
        <v>-</v>
      </c>
      <c r="H165" s="21" t="str">
        <f t="shared" ca="1" si="15"/>
        <v/>
      </c>
    </row>
    <row r="166" spans="2:8">
      <c r="B166" s="22">
        <f t="shared" si="16"/>
        <v>46446</v>
      </c>
      <c r="C166" s="18">
        <f t="shared" si="12"/>
        <v>1</v>
      </c>
      <c r="D166" s="25"/>
      <c r="E166" s="25"/>
      <c r="F166" s="20" t="str">
        <f t="shared" si="13"/>
        <v>-</v>
      </c>
      <c r="G166" s="20" t="str">
        <f t="shared" si="14"/>
        <v>-</v>
      </c>
      <c r="H166" s="21" t="str">
        <f t="shared" ca="1" si="15"/>
        <v/>
      </c>
    </row>
    <row r="167" spans="2:8">
      <c r="B167" s="22">
        <f t="shared" si="16"/>
        <v>46447</v>
      </c>
      <c r="C167" s="18">
        <f t="shared" si="12"/>
        <v>2</v>
      </c>
      <c r="D167" s="25"/>
      <c r="E167" s="25"/>
      <c r="F167" s="20" t="str">
        <f t="shared" si="13"/>
        <v>-</v>
      </c>
      <c r="G167" s="20" t="str">
        <f t="shared" si="14"/>
        <v>-</v>
      </c>
      <c r="H167" s="21" t="str">
        <f t="shared" ca="1" si="15"/>
        <v/>
      </c>
    </row>
    <row r="168" spans="2:8">
      <c r="B168" s="22">
        <f t="shared" si="16"/>
        <v>46448</v>
      </c>
      <c r="C168" s="18">
        <f t="shared" si="12"/>
        <v>3</v>
      </c>
      <c r="D168" s="25"/>
      <c r="E168" s="25"/>
      <c r="F168" s="20" t="str">
        <f t="shared" si="13"/>
        <v>-</v>
      </c>
      <c r="G168" s="20" t="str">
        <f t="shared" si="14"/>
        <v>-</v>
      </c>
      <c r="H168" s="21" t="str">
        <f t="shared" ca="1" si="15"/>
        <v/>
      </c>
    </row>
    <row r="169" spans="2:8">
      <c r="B169" s="22">
        <f t="shared" si="16"/>
        <v>46449</v>
      </c>
      <c r="C169" s="18">
        <f t="shared" si="12"/>
        <v>4</v>
      </c>
      <c r="D169" s="25"/>
      <c r="E169" s="25"/>
      <c r="F169" s="20" t="str">
        <f t="shared" si="13"/>
        <v>-</v>
      </c>
      <c r="G169" s="20" t="str">
        <f t="shared" si="14"/>
        <v>-</v>
      </c>
      <c r="H169" s="21" t="str">
        <f t="shared" ca="1" si="15"/>
        <v/>
      </c>
    </row>
    <row r="170" spans="2:8">
      <c r="B170" s="22">
        <f t="shared" si="16"/>
        <v>46450</v>
      </c>
      <c r="C170" s="18">
        <f t="shared" si="12"/>
        <v>5</v>
      </c>
      <c r="D170" s="25"/>
      <c r="E170" s="25"/>
      <c r="F170" s="20" t="str">
        <f t="shared" si="13"/>
        <v>-</v>
      </c>
      <c r="G170" s="20" t="str">
        <f t="shared" si="14"/>
        <v>-</v>
      </c>
      <c r="H170" s="21" t="str">
        <f t="shared" ca="1" si="15"/>
        <v/>
      </c>
    </row>
    <row r="171" spans="2:8">
      <c r="B171" s="22">
        <f t="shared" si="16"/>
        <v>46451</v>
      </c>
      <c r="C171" s="18">
        <f t="shared" si="12"/>
        <v>6</v>
      </c>
      <c r="D171" s="25"/>
      <c r="E171" s="25"/>
      <c r="F171" s="20">
        <f t="shared" si="13"/>
        <v>0</v>
      </c>
      <c r="G171" s="20">
        <f t="shared" si="14"/>
        <v>0</v>
      </c>
      <c r="H171" s="21" t="str">
        <f t="shared" ca="1" si="15"/>
        <v/>
      </c>
    </row>
    <row r="172" spans="2:8">
      <c r="B172" s="22">
        <f t="shared" si="16"/>
        <v>46452</v>
      </c>
      <c r="C172" s="18">
        <f t="shared" si="12"/>
        <v>7</v>
      </c>
      <c r="D172" s="25"/>
      <c r="E172" s="25"/>
      <c r="F172" s="20" t="str">
        <f t="shared" si="13"/>
        <v>-</v>
      </c>
      <c r="G172" s="20" t="str">
        <f t="shared" si="14"/>
        <v>-</v>
      </c>
      <c r="H172" s="21" t="str">
        <f t="shared" ca="1" si="15"/>
        <v/>
      </c>
    </row>
    <row r="173" spans="2:8">
      <c r="B173" s="22">
        <f t="shared" si="16"/>
        <v>46453</v>
      </c>
      <c r="C173" s="18">
        <f t="shared" si="12"/>
        <v>1</v>
      </c>
      <c r="D173" s="25"/>
      <c r="E173" s="25"/>
      <c r="F173" s="20" t="str">
        <f t="shared" si="13"/>
        <v>-</v>
      </c>
      <c r="G173" s="20" t="str">
        <f t="shared" si="14"/>
        <v>-</v>
      </c>
      <c r="H173" s="21" t="str">
        <f t="shared" ca="1" si="15"/>
        <v/>
      </c>
    </row>
    <row r="174" spans="2:8">
      <c r="B174" s="22">
        <f t="shared" si="16"/>
        <v>46454</v>
      </c>
      <c r="C174" s="18">
        <f t="shared" si="12"/>
        <v>2</v>
      </c>
      <c r="D174" s="25"/>
      <c r="E174" s="25"/>
      <c r="F174" s="20" t="str">
        <f t="shared" si="13"/>
        <v>-</v>
      </c>
      <c r="G174" s="20" t="str">
        <f t="shared" si="14"/>
        <v>-</v>
      </c>
      <c r="H174" s="21" t="str">
        <f t="shared" ca="1" si="15"/>
        <v/>
      </c>
    </row>
    <row r="175" spans="2:8">
      <c r="B175" s="22">
        <f t="shared" si="16"/>
        <v>46455</v>
      </c>
      <c r="C175" s="18">
        <f t="shared" si="12"/>
        <v>3</v>
      </c>
      <c r="D175" s="25"/>
      <c r="E175" s="25"/>
      <c r="F175" s="20" t="str">
        <f t="shared" si="13"/>
        <v>-</v>
      </c>
      <c r="G175" s="20" t="str">
        <f t="shared" si="14"/>
        <v>-</v>
      </c>
      <c r="H175" s="21" t="str">
        <f t="shared" ca="1" si="15"/>
        <v/>
      </c>
    </row>
    <row r="176" spans="2:8">
      <c r="B176" s="22">
        <f t="shared" si="16"/>
        <v>46456</v>
      </c>
      <c r="C176" s="18">
        <f t="shared" si="12"/>
        <v>4</v>
      </c>
      <c r="D176" s="25"/>
      <c r="E176" s="25"/>
      <c r="F176" s="20" t="str">
        <f t="shared" si="13"/>
        <v>-</v>
      </c>
      <c r="G176" s="20" t="str">
        <f t="shared" si="14"/>
        <v>-</v>
      </c>
      <c r="H176" s="21" t="str">
        <f t="shared" ca="1" si="15"/>
        <v/>
      </c>
    </row>
    <row r="177" spans="2:8">
      <c r="B177" s="22">
        <f t="shared" si="16"/>
        <v>46457</v>
      </c>
      <c r="C177" s="18">
        <f t="shared" si="12"/>
        <v>5</v>
      </c>
      <c r="D177" s="25"/>
      <c r="E177" s="25"/>
      <c r="F177" s="20" t="str">
        <f t="shared" si="13"/>
        <v>-</v>
      </c>
      <c r="G177" s="20" t="str">
        <f t="shared" si="14"/>
        <v>-</v>
      </c>
      <c r="H177" s="21" t="str">
        <f t="shared" ca="1" si="15"/>
        <v/>
      </c>
    </row>
    <row r="178" spans="2:8">
      <c r="B178" s="22">
        <f t="shared" si="16"/>
        <v>46458</v>
      </c>
      <c r="C178" s="18">
        <f t="shared" si="12"/>
        <v>6</v>
      </c>
      <c r="D178" s="25"/>
      <c r="E178" s="25"/>
      <c r="F178" s="20">
        <f t="shared" si="13"/>
        <v>0</v>
      </c>
      <c r="G178" s="20">
        <f t="shared" si="14"/>
        <v>0</v>
      </c>
      <c r="H178" s="21" t="str">
        <f t="shared" ca="1" si="15"/>
        <v/>
      </c>
    </row>
    <row r="179" spans="2:8">
      <c r="B179" s="22">
        <f t="shared" si="16"/>
        <v>46459</v>
      </c>
      <c r="C179" s="18">
        <f t="shared" si="12"/>
        <v>7</v>
      </c>
      <c r="D179" s="25"/>
      <c r="E179" s="25"/>
      <c r="F179" s="20" t="str">
        <f t="shared" si="13"/>
        <v>-</v>
      </c>
      <c r="G179" s="20" t="str">
        <f t="shared" si="14"/>
        <v>-</v>
      </c>
      <c r="H179" s="21" t="str">
        <f t="shared" ca="1" si="15"/>
        <v/>
      </c>
    </row>
    <row r="180" spans="2:8">
      <c r="B180" s="22">
        <f t="shared" si="16"/>
        <v>46460</v>
      </c>
      <c r="C180" s="18">
        <f t="shared" si="12"/>
        <v>1</v>
      </c>
      <c r="D180" s="25"/>
      <c r="E180" s="25"/>
      <c r="F180" s="20" t="str">
        <f t="shared" si="13"/>
        <v>-</v>
      </c>
      <c r="G180" s="20" t="str">
        <f t="shared" si="14"/>
        <v>-</v>
      </c>
      <c r="H180" s="21" t="str">
        <f t="shared" ca="1" si="15"/>
        <v/>
      </c>
    </row>
    <row r="181" spans="2:8">
      <c r="B181" s="22">
        <f t="shared" si="16"/>
        <v>46461</v>
      </c>
      <c r="C181" s="18">
        <f t="shared" si="12"/>
        <v>2</v>
      </c>
      <c r="D181" s="25"/>
      <c r="E181" s="25"/>
      <c r="F181" s="20" t="str">
        <f t="shared" si="13"/>
        <v>-</v>
      </c>
      <c r="G181" s="20" t="str">
        <f t="shared" si="14"/>
        <v>-</v>
      </c>
      <c r="H181" s="21" t="str">
        <f t="shared" ca="1" si="15"/>
        <v/>
      </c>
    </row>
    <row r="182" spans="2:8">
      <c r="B182" s="22">
        <f t="shared" si="16"/>
        <v>46462</v>
      </c>
      <c r="C182" s="18">
        <f t="shared" si="12"/>
        <v>3</v>
      </c>
      <c r="D182" s="25"/>
      <c r="E182" s="25"/>
      <c r="F182" s="20" t="str">
        <f t="shared" si="13"/>
        <v>-</v>
      </c>
      <c r="G182" s="20" t="str">
        <f t="shared" si="14"/>
        <v>-</v>
      </c>
      <c r="H182" s="21" t="str">
        <f t="shared" ca="1" si="15"/>
        <v/>
      </c>
    </row>
    <row r="183" spans="2:8">
      <c r="B183" s="22">
        <f t="shared" si="16"/>
        <v>46463</v>
      </c>
      <c r="C183" s="18">
        <f t="shared" si="12"/>
        <v>4</v>
      </c>
      <c r="D183" s="25"/>
      <c r="E183" s="25"/>
      <c r="F183" s="20" t="str">
        <f t="shared" si="13"/>
        <v>-</v>
      </c>
      <c r="G183" s="20" t="str">
        <f t="shared" si="14"/>
        <v>-</v>
      </c>
      <c r="H183" s="21" t="str">
        <f t="shared" ca="1" si="15"/>
        <v/>
      </c>
    </row>
    <row r="184" spans="2:8">
      <c r="B184" s="22">
        <f t="shared" si="16"/>
        <v>46464</v>
      </c>
      <c r="C184" s="18">
        <f t="shared" si="12"/>
        <v>5</v>
      </c>
      <c r="D184" s="25"/>
      <c r="E184" s="25"/>
      <c r="F184" s="20" t="str">
        <f t="shared" si="13"/>
        <v>-</v>
      </c>
      <c r="G184" s="20" t="str">
        <f t="shared" si="14"/>
        <v>-</v>
      </c>
      <c r="H184" s="21" t="str">
        <f t="shared" ca="1" si="15"/>
        <v/>
      </c>
    </row>
    <row r="185" spans="2:8">
      <c r="B185" s="22">
        <f t="shared" si="16"/>
        <v>46465</v>
      </c>
      <c r="C185" s="18">
        <f t="shared" si="12"/>
        <v>6</v>
      </c>
      <c r="D185" s="25"/>
      <c r="E185" s="25"/>
      <c r="F185" s="20">
        <f t="shared" si="13"/>
        <v>0</v>
      </c>
      <c r="G185" s="20">
        <f t="shared" si="14"/>
        <v>0</v>
      </c>
      <c r="H185" s="21" t="str">
        <f t="shared" ca="1" si="15"/>
        <v/>
      </c>
    </row>
    <row r="186" spans="2:8">
      <c r="B186" s="22">
        <f t="shared" si="16"/>
        <v>46466</v>
      </c>
      <c r="C186" s="18">
        <f t="shared" si="12"/>
        <v>7</v>
      </c>
      <c r="D186" s="25"/>
      <c r="E186" s="25"/>
      <c r="F186" s="20" t="str">
        <f t="shared" si="13"/>
        <v>-</v>
      </c>
      <c r="G186" s="20" t="str">
        <f t="shared" si="14"/>
        <v>-</v>
      </c>
      <c r="H186" s="21" t="str">
        <f t="shared" ca="1" si="15"/>
        <v/>
      </c>
    </row>
    <row r="187" spans="2:8">
      <c r="B187" s="22">
        <f t="shared" si="16"/>
        <v>46467</v>
      </c>
      <c r="C187" s="18">
        <f t="shared" si="12"/>
        <v>1</v>
      </c>
      <c r="D187" s="25"/>
      <c r="E187" s="25"/>
      <c r="F187" s="20" t="str">
        <f t="shared" si="13"/>
        <v>-</v>
      </c>
      <c r="G187" s="20" t="str">
        <f t="shared" si="14"/>
        <v>-</v>
      </c>
      <c r="H187" s="21" t="str">
        <f t="shared" ca="1" si="15"/>
        <v/>
      </c>
    </row>
    <row r="188" spans="2:8">
      <c r="B188" s="22">
        <f t="shared" si="16"/>
        <v>46468</v>
      </c>
      <c r="C188" s="18">
        <f t="shared" si="12"/>
        <v>2</v>
      </c>
      <c r="D188" s="25"/>
      <c r="E188" s="25"/>
      <c r="F188" s="20" t="str">
        <f t="shared" si="13"/>
        <v>-</v>
      </c>
      <c r="G188" s="20" t="str">
        <f t="shared" si="14"/>
        <v>-</v>
      </c>
      <c r="H188" s="21" t="str">
        <f t="shared" ca="1" si="15"/>
        <v/>
      </c>
    </row>
    <row r="189" spans="2:8">
      <c r="B189" s="22">
        <f t="shared" si="16"/>
        <v>46469</v>
      </c>
      <c r="C189" s="18">
        <f t="shared" si="12"/>
        <v>3</v>
      </c>
      <c r="D189" s="25"/>
      <c r="E189" s="25"/>
      <c r="F189" s="20" t="str">
        <f t="shared" si="13"/>
        <v>-</v>
      </c>
      <c r="G189" s="20" t="str">
        <f t="shared" si="14"/>
        <v>-</v>
      </c>
      <c r="H189" s="21" t="str">
        <f t="shared" ca="1" si="15"/>
        <v/>
      </c>
    </row>
    <row r="190" spans="2:8">
      <c r="B190" s="22">
        <f t="shared" si="16"/>
        <v>46470</v>
      </c>
      <c r="C190" s="18">
        <f t="shared" si="12"/>
        <v>4</v>
      </c>
      <c r="D190" s="25"/>
      <c r="E190" s="25"/>
      <c r="F190" s="20" t="str">
        <f t="shared" si="13"/>
        <v>-</v>
      </c>
      <c r="G190" s="20" t="str">
        <f t="shared" si="14"/>
        <v>-</v>
      </c>
      <c r="H190" s="21" t="str">
        <f t="shared" ca="1" si="15"/>
        <v/>
      </c>
    </row>
    <row r="191" spans="2:8">
      <c r="B191" s="22">
        <f t="shared" si="16"/>
        <v>46471</v>
      </c>
      <c r="C191" s="18">
        <f t="shared" si="12"/>
        <v>5</v>
      </c>
      <c r="D191" s="25"/>
      <c r="E191" s="25"/>
      <c r="F191" s="20" t="str">
        <f t="shared" si="13"/>
        <v>-</v>
      </c>
      <c r="G191" s="20" t="str">
        <f t="shared" si="14"/>
        <v>-</v>
      </c>
      <c r="H191" s="21" t="str">
        <f t="shared" ca="1" si="15"/>
        <v/>
      </c>
    </row>
    <row r="192" spans="2:8">
      <c r="B192" s="22">
        <f t="shared" si="16"/>
        <v>46472</v>
      </c>
      <c r="C192" s="18">
        <f t="shared" si="12"/>
        <v>6</v>
      </c>
      <c r="D192" s="25"/>
      <c r="E192" s="25"/>
      <c r="F192" s="20">
        <f t="shared" si="13"/>
        <v>0</v>
      </c>
      <c r="G192" s="20">
        <f t="shared" si="14"/>
        <v>0</v>
      </c>
      <c r="H192" s="21" t="str">
        <f t="shared" ca="1" si="15"/>
        <v/>
      </c>
    </row>
    <row r="193" spans="2:8">
      <c r="B193" s="22">
        <f t="shared" si="16"/>
        <v>46473</v>
      </c>
      <c r="C193" s="18">
        <f t="shared" si="12"/>
        <v>7</v>
      </c>
      <c r="D193" s="25"/>
      <c r="E193" s="25"/>
      <c r="F193" s="20" t="str">
        <f t="shared" si="13"/>
        <v>-</v>
      </c>
      <c r="G193" s="20" t="str">
        <f t="shared" si="14"/>
        <v>-</v>
      </c>
      <c r="H193" s="21" t="str">
        <f t="shared" ca="1" si="15"/>
        <v/>
      </c>
    </row>
    <row r="194" spans="2:8">
      <c r="B194" s="22">
        <f t="shared" si="16"/>
        <v>46474</v>
      </c>
      <c r="C194" s="18">
        <f t="shared" si="12"/>
        <v>1</v>
      </c>
      <c r="D194" s="25"/>
      <c r="E194" s="25"/>
      <c r="F194" s="20" t="str">
        <f t="shared" si="13"/>
        <v>-</v>
      </c>
      <c r="G194" s="20" t="str">
        <f t="shared" si="14"/>
        <v>-</v>
      </c>
      <c r="H194" s="21" t="str">
        <f t="shared" ca="1" si="15"/>
        <v/>
      </c>
    </row>
    <row r="195" spans="2:8">
      <c r="B195" s="22">
        <f t="shared" si="16"/>
        <v>46475</v>
      </c>
      <c r="C195" s="18">
        <f t="shared" si="12"/>
        <v>2</v>
      </c>
      <c r="D195" s="25"/>
      <c r="E195" s="25"/>
      <c r="F195" s="20" t="str">
        <f t="shared" si="13"/>
        <v>-</v>
      </c>
      <c r="G195" s="20" t="str">
        <f t="shared" si="14"/>
        <v>-</v>
      </c>
      <c r="H195" s="21" t="str">
        <f t="shared" ca="1" si="15"/>
        <v/>
      </c>
    </row>
    <row r="196" spans="2:8">
      <c r="B196" s="22">
        <f t="shared" si="16"/>
        <v>46476</v>
      </c>
      <c r="C196" s="18">
        <f t="shared" si="12"/>
        <v>3</v>
      </c>
      <c r="D196" s="25"/>
      <c r="E196" s="25"/>
      <c r="F196" s="20" t="str">
        <f t="shared" si="13"/>
        <v>-</v>
      </c>
      <c r="G196" s="20" t="str">
        <f t="shared" si="14"/>
        <v>-</v>
      </c>
      <c r="H196" s="21" t="str">
        <f t="shared" ca="1" si="15"/>
        <v/>
      </c>
    </row>
    <row r="197" spans="2:8">
      <c r="B197" s="22">
        <f t="shared" si="16"/>
        <v>46477</v>
      </c>
      <c r="C197" s="18">
        <f t="shared" si="12"/>
        <v>4</v>
      </c>
      <c r="D197" s="25"/>
      <c r="E197" s="25"/>
      <c r="F197" s="20" t="str">
        <f t="shared" si="13"/>
        <v>-</v>
      </c>
      <c r="G197" s="20" t="str">
        <f t="shared" si="14"/>
        <v>-</v>
      </c>
      <c r="H197" s="21" t="str">
        <f t="shared" ca="1" si="15"/>
        <v/>
      </c>
    </row>
    <row r="198" spans="2:8">
      <c r="B198" s="22">
        <f t="shared" si="16"/>
        <v>46478</v>
      </c>
      <c r="C198" s="18">
        <f t="shared" si="12"/>
        <v>5</v>
      </c>
      <c r="D198" s="25"/>
      <c r="E198" s="25"/>
      <c r="F198" s="20" t="str">
        <f t="shared" si="13"/>
        <v>-</v>
      </c>
      <c r="G198" s="20" t="str">
        <f t="shared" si="14"/>
        <v>-</v>
      </c>
      <c r="H198" s="21" t="str">
        <f t="shared" ca="1" si="15"/>
        <v/>
      </c>
    </row>
    <row r="199" spans="2:8">
      <c r="B199" s="22">
        <f t="shared" si="16"/>
        <v>46479</v>
      </c>
      <c r="C199" s="18">
        <f t="shared" si="12"/>
        <v>6</v>
      </c>
      <c r="D199" s="25"/>
      <c r="E199" s="25"/>
      <c r="F199" s="20">
        <f t="shared" si="13"/>
        <v>0</v>
      </c>
      <c r="G199" s="20">
        <f t="shared" si="14"/>
        <v>0</v>
      </c>
      <c r="H199" s="21" t="str">
        <f t="shared" ca="1" si="15"/>
        <v/>
      </c>
    </row>
    <row r="200" spans="2:8">
      <c r="B200" s="22">
        <f t="shared" si="16"/>
        <v>46480</v>
      </c>
      <c r="C200" s="18">
        <f t="shared" si="12"/>
        <v>7</v>
      </c>
      <c r="D200" s="25"/>
      <c r="E200" s="25"/>
      <c r="F200" s="20" t="str">
        <f t="shared" si="13"/>
        <v>-</v>
      </c>
      <c r="G200" s="20" t="str">
        <f t="shared" si="14"/>
        <v>-</v>
      </c>
      <c r="H200" s="21" t="str">
        <f t="shared" ca="1" si="15"/>
        <v/>
      </c>
    </row>
    <row r="201" spans="2:8">
      <c r="B201" s="22">
        <f t="shared" si="16"/>
        <v>46481</v>
      </c>
      <c r="C201" s="18">
        <f t="shared" si="12"/>
        <v>1</v>
      </c>
      <c r="D201" s="25"/>
      <c r="E201" s="25"/>
      <c r="F201" s="20" t="str">
        <f t="shared" si="13"/>
        <v>-</v>
      </c>
      <c r="G201" s="20" t="str">
        <f t="shared" si="14"/>
        <v>-</v>
      </c>
      <c r="H201" s="21" t="str">
        <f t="shared" ca="1" si="15"/>
        <v/>
      </c>
    </row>
    <row r="202" spans="2:8">
      <c r="B202" s="22">
        <f t="shared" si="16"/>
        <v>46482</v>
      </c>
      <c r="C202" s="18">
        <f t="shared" si="12"/>
        <v>2</v>
      </c>
      <c r="D202" s="25"/>
      <c r="E202" s="25"/>
      <c r="F202" s="20" t="str">
        <f t="shared" si="13"/>
        <v>-</v>
      </c>
      <c r="G202" s="20" t="str">
        <f t="shared" si="14"/>
        <v>-</v>
      </c>
      <c r="H202" s="21" t="str">
        <f t="shared" ca="1" si="15"/>
        <v/>
      </c>
    </row>
    <row r="203" spans="2:8">
      <c r="B203" s="22">
        <f t="shared" si="16"/>
        <v>46483</v>
      </c>
      <c r="C203" s="18">
        <f t="shared" ref="C203:C266" si="17">WEEKDAY(B203)</f>
        <v>3</v>
      </c>
      <c r="D203" s="25"/>
      <c r="E203" s="25"/>
      <c r="F203" s="20" t="str">
        <f t="shared" si="13"/>
        <v>-</v>
      </c>
      <c r="G203" s="20" t="str">
        <f t="shared" si="14"/>
        <v>-</v>
      </c>
      <c r="H203" s="21" t="str">
        <f t="shared" ca="1" si="15"/>
        <v/>
      </c>
    </row>
    <row r="204" spans="2:8">
      <c r="B204" s="22">
        <f t="shared" si="16"/>
        <v>46484</v>
      </c>
      <c r="C204" s="18">
        <f t="shared" si="17"/>
        <v>4</v>
      </c>
      <c r="D204" s="25"/>
      <c r="E204" s="25"/>
      <c r="F204" s="20" t="str">
        <f t="shared" si="13"/>
        <v>-</v>
      </c>
      <c r="G204" s="20" t="str">
        <f t="shared" si="14"/>
        <v>-</v>
      </c>
      <c r="H204" s="21" t="str">
        <f t="shared" ca="1" si="15"/>
        <v/>
      </c>
    </row>
    <row r="205" spans="2:8">
      <c r="B205" s="22">
        <f t="shared" si="16"/>
        <v>46485</v>
      </c>
      <c r="C205" s="18">
        <f t="shared" si="17"/>
        <v>5</v>
      </c>
      <c r="D205" s="25"/>
      <c r="E205" s="25"/>
      <c r="F205" s="20" t="str">
        <f t="shared" si="13"/>
        <v>-</v>
      </c>
      <c r="G205" s="20" t="str">
        <f t="shared" si="14"/>
        <v>-</v>
      </c>
      <c r="H205" s="21" t="str">
        <f t="shared" ca="1" si="15"/>
        <v/>
      </c>
    </row>
    <row r="206" spans="2:8">
      <c r="B206" s="22">
        <f t="shared" si="16"/>
        <v>46486</v>
      </c>
      <c r="C206" s="18">
        <f t="shared" si="17"/>
        <v>6</v>
      </c>
      <c r="D206" s="25"/>
      <c r="E206" s="25"/>
      <c r="F206" s="20">
        <f t="shared" si="13"/>
        <v>0</v>
      </c>
      <c r="G206" s="20">
        <f t="shared" si="14"/>
        <v>0</v>
      </c>
      <c r="H206" s="21" t="str">
        <f t="shared" ca="1" si="15"/>
        <v/>
      </c>
    </row>
    <row r="207" spans="2:8">
      <c r="B207" s="22">
        <f t="shared" si="16"/>
        <v>46487</v>
      </c>
      <c r="C207" s="18">
        <f t="shared" si="17"/>
        <v>7</v>
      </c>
      <c r="D207" s="25"/>
      <c r="E207" s="25"/>
      <c r="F207" s="20" t="str">
        <f t="shared" si="13"/>
        <v>-</v>
      </c>
      <c r="G207" s="20" t="str">
        <f t="shared" si="14"/>
        <v>-</v>
      </c>
      <c r="H207" s="21" t="str">
        <f t="shared" ca="1" si="15"/>
        <v/>
      </c>
    </row>
    <row r="208" spans="2:8">
      <c r="B208" s="22">
        <f t="shared" si="16"/>
        <v>46488</v>
      </c>
      <c r="C208" s="18">
        <f t="shared" si="17"/>
        <v>1</v>
      </c>
      <c r="D208" s="25"/>
      <c r="E208" s="25"/>
      <c r="F208" s="20" t="str">
        <f t="shared" si="13"/>
        <v>-</v>
      </c>
      <c r="G208" s="20" t="str">
        <f t="shared" si="14"/>
        <v>-</v>
      </c>
      <c r="H208" s="21" t="str">
        <f t="shared" ca="1" si="15"/>
        <v/>
      </c>
    </row>
    <row r="209" spans="2:8">
      <c r="B209" s="22">
        <f t="shared" si="16"/>
        <v>46489</v>
      </c>
      <c r="C209" s="18">
        <f t="shared" si="17"/>
        <v>2</v>
      </c>
      <c r="D209" s="25"/>
      <c r="E209" s="25"/>
      <c r="F209" s="20" t="str">
        <f t="shared" ref="F209:F272" si="18">IF(MOD(C209-$C$7,7)=5,COUNTIFS(C203:C209,1,D203:D209,"■")+COUNTIFS(C203:C209,7,D203:D209,"■"),"-")</f>
        <v>-</v>
      </c>
      <c r="G209" s="20" t="str">
        <f t="shared" ref="G209:G272" si="19">IF(MOD(C209-$C$7,7)=5,COUNTIF(E203:E209,"○")+COUNTIF(E203:E209,"●"),"-")</f>
        <v>-</v>
      </c>
      <c r="H209" s="21" t="str">
        <f t="shared" ref="H209:H272" ca="1" si="20">IF(AND(D209="",OFFSET(D209,-MOD(C209-$C$7+1,7),0)=""),"",IF(MOD(C209-$C$7,7)&lt;&gt;5,"-",IF(F209&lt;=G209,"達成","×")))</f>
        <v/>
      </c>
    </row>
    <row r="210" spans="2:8">
      <c r="B210" s="22">
        <f t="shared" ref="B210:B273" si="21">B209+1</f>
        <v>46490</v>
      </c>
      <c r="C210" s="18">
        <f t="shared" si="17"/>
        <v>3</v>
      </c>
      <c r="D210" s="25"/>
      <c r="E210" s="25"/>
      <c r="F210" s="20" t="str">
        <f t="shared" si="18"/>
        <v>-</v>
      </c>
      <c r="G210" s="20" t="str">
        <f t="shared" si="19"/>
        <v>-</v>
      </c>
      <c r="H210" s="21" t="str">
        <f t="shared" ca="1" si="20"/>
        <v/>
      </c>
    </row>
    <row r="211" spans="2:8">
      <c r="B211" s="22">
        <f t="shared" si="21"/>
        <v>46491</v>
      </c>
      <c r="C211" s="18">
        <f t="shared" si="17"/>
        <v>4</v>
      </c>
      <c r="D211" s="25"/>
      <c r="E211" s="25"/>
      <c r="F211" s="20" t="str">
        <f t="shared" si="18"/>
        <v>-</v>
      </c>
      <c r="G211" s="20" t="str">
        <f t="shared" si="19"/>
        <v>-</v>
      </c>
      <c r="H211" s="21" t="str">
        <f t="shared" ca="1" si="20"/>
        <v/>
      </c>
    </row>
    <row r="212" spans="2:8">
      <c r="B212" s="22">
        <f t="shared" si="21"/>
        <v>46492</v>
      </c>
      <c r="C212" s="18">
        <f t="shared" si="17"/>
        <v>5</v>
      </c>
      <c r="D212" s="25"/>
      <c r="E212" s="25"/>
      <c r="F212" s="20" t="str">
        <f t="shared" si="18"/>
        <v>-</v>
      </c>
      <c r="G212" s="20" t="str">
        <f t="shared" si="19"/>
        <v>-</v>
      </c>
      <c r="H212" s="21" t="str">
        <f t="shared" ca="1" si="20"/>
        <v/>
      </c>
    </row>
    <row r="213" spans="2:8">
      <c r="B213" s="22">
        <f t="shared" si="21"/>
        <v>46493</v>
      </c>
      <c r="C213" s="18">
        <f t="shared" si="17"/>
        <v>6</v>
      </c>
      <c r="D213" s="25"/>
      <c r="E213" s="25"/>
      <c r="F213" s="20">
        <f t="shared" si="18"/>
        <v>0</v>
      </c>
      <c r="G213" s="20">
        <f t="shared" si="19"/>
        <v>0</v>
      </c>
      <c r="H213" s="21" t="str">
        <f t="shared" ca="1" si="20"/>
        <v/>
      </c>
    </row>
    <row r="214" spans="2:8">
      <c r="B214" s="22">
        <f t="shared" si="21"/>
        <v>46494</v>
      </c>
      <c r="C214" s="18">
        <f t="shared" si="17"/>
        <v>7</v>
      </c>
      <c r="D214" s="25"/>
      <c r="E214" s="25"/>
      <c r="F214" s="20" t="str">
        <f t="shared" si="18"/>
        <v>-</v>
      </c>
      <c r="G214" s="20" t="str">
        <f t="shared" si="19"/>
        <v>-</v>
      </c>
      <c r="H214" s="21" t="str">
        <f t="shared" ca="1" si="20"/>
        <v/>
      </c>
    </row>
    <row r="215" spans="2:8">
      <c r="B215" s="22">
        <f t="shared" si="21"/>
        <v>46495</v>
      </c>
      <c r="C215" s="18">
        <f t="shared" si="17"/>
        <v>1</v>
      </c>
      <c r="D215" s="25"/>
      <c r="E215" s="25"/>
      <c r="F215" s="20" t="str">
        <f t="shared" si="18"/>
        <v>-</v>
      </c>
      <c r="G215" s="20" t="str">
        <f t="shared" si="19"/>
        <v>-</v>
      </c>
      <c r="H215" s="21" t="str">
        <f t="shared" ca="1" si="20"/>
        <v/>
      </c>
    </row>
    <row r="216" spans="2:8">
      <c r="B216" s="22">
        <f t="shared" si="21"/>
        <v>46496</v>
      </c>
      <c r="C216" s="18">
        <f t="shared" si="17"/>
        <v>2</v>
      </c>
      <c r="D216" s="25"/>
      <c r="E216" s="25"/>
      <c r="F216" s="20" t="str">
        <f t="shared" si="18"/>
        <v>-</v>
      </c>
      <c r="G216" s="20" t="str">
        <f t="shared" si="19"/>
        <v>-</v>
      </c>
      <c r="H216" s="21" t="str">
        <f t="shared" ca="1" si="20"/>
        <v/>
      </c>
    </row>
    <row r="217" spans="2:8">
      <c r="B217" s="22">
        <f t="shared" si="21"/>
        <v>46497</v>
      </c>
      <c r="C217" s="18">
        <f t="shared" si="17"/>
        <v>3</v>
      </c>
      <c r="D217" s="25"/>
      <c r="E217" s="25"/>
      <c r="F217" s="20" t="str">
        <f t="shared" si="18"/>
        <v>-</v>
      </c>
      <c r="G217" s="20" t="str">
        <f t="shared" si="19"/>
        <v>-</v>
      </c>
      <c r="H217" s="21" t="str">
        <f t="shared" ca="1" si="20"/>
        <v/>
      </c>
    </row>
    <row r="218" spans="2:8">
      <c r="B218" s="22">
        <f t="shared" si="21"/>
        <v>46498</v>
      </c>
      <c r="C218" s="18">
        <f t="shared" si="17"/>
        <v>4</v>
      </c>
      <c r="D218" s="25"/>
      <c r="E218" s="25"/>
      <c r="F218" s="20" t="str">
        <f t="shared" si="18"/>
        <v>-</v>
      </c>
      <c r="G218" s="20" t="str">
        <f t="shared" si="19"/>
        <v>-</v>
      </c>
      <c r="H218" s="21" t="str">
        <f t="shared" ca="1" si="20"/>
        <v/>
      </c>
    </row>
    <row r="219" spans="2:8">
      <c r="B219" s="22">
        <f t="shared" si="21"/>
        <v>46499</v>
      </c>
      <c r="C219" s="18">
        <f t="shared" si="17"/>
        <v>5</v>
      </c>
      <c r="D219" s="25"/>
      <c r="E219" s="25"/>
      <c r="F219" s="20" t="str">
        <f t="shared" si="18"/>
        <v>-</v>
      </c>
      <c r="G219" s="20" t="str">
        <f t="shared" si="19"/>
        <v>-</v>
      </c>
      <c r="H219" s="21" t="str">
        <f t="shared" ca="1" si="20"/>
        <v/>
      </c>
    </row>
    <row r="220" spans="2:8">
      <c r="B220" s="22">
        <f t="shared" si="21"/>
        <v>46500</v>
      </c>
      <c r="C220" s="18">
        <f t="shared" si="17"/>
        <v>6</v>
      </c>
      <c r="D220" s="25"/>
      <c r="E220" s="25"/>
      <c r="F220" s="20">
        <f t="shared" si="18"/>
        <v>0</v>
      </c>
      <c r="G220" s="20">
        <f t="shared" si="19"/>
        <v>0</v>
      </c>
      <c r="H220" s="21" t="str">
        <f t="shared" ca="1" si="20"/>
        <v/>
      </c>
    </row>
    <row r="221" spans="2:8">
      <c r="B221" s="22">
        <f t="shared" si="21"/>
        <v>46501</v>
      </c>
      <c r="C221" s="18">
        <f t="shared" si="17"/>
        <v>7</v>
      </c>
      <c r="D221" s="25"/>
      <c r="E221" s="25"/>
      <c r="F221" s="20" t="str">
        <f t="shared" si="18"/>
        <v>-</v>
      </c>
      <c r="G221" s="20" t="str">
        <f t="shared" si="19"/>
        <v>-</v>
      </c>
      <c r="H221" s="21" t="str">
        <f t="shared" ca="1" si="20"/>
        <v/>
      </c>
    </row>
    <row r="222" spans="2:8">
      <c r="B222" s="22">
        <f t="shared" si="21"/>
        <v>46502</v>
      </c>
      <c r="C222" s="18">
        <f t="shared" si="17"/>
        <v>1</v>
      </c>
      <c r="D222" s="25"/>
      <c r="E222" s="25"/>
      <c r="F222" s="20" t="str">
        <f t="shared" si="18"/>
        <v>-</v>
      </c>
      <c r="G222" s="20" t="str">
        <f t="shared" si="19"/>
        <v>-</v>
      </c>
      <c r="H222" s="21" t="str">
        <f t="shared" ca="1" si="20"/>
        <v/>
      </c>
    </row>
    <row r="223" spans="2:8">
      <c r="B223" s="22">
        <f t="shared" si="21"/>
        <v>46503</v>
      </c>
      <c r="C223" s="18">
        <f t="shared" si="17"/>
        <v>2</v>
      </c>
      <c r="D223" s="25"/>
      <c r="E223" s="25"/>
      <c r="F223" s="20" t="str">
        <f t="shared" si="18"/>
        <v>-</v>
      </c>
      <c r="G223" s="20" t="str">
        <f t="shared" si="19"/>
        <v>-</v>
      </c>
      <c r="H223" s="21" t="str">
        <f t="shared" ca="1" si="20"/>
        <v/>
      </c>
    </row>
    <row r="224" spans="2:8">
      <c r="B224" s="22">
        <f t="shared" si="21"/>
        <v>46504</v>
      </c>
      <c r="C224" s="18">
        <f t="shared" si="17"/>
        <v>3</v>
      </c>
      <c r="D224" s="25"/>
      <c r="E224" s="25"/>
      <c r="F224" s="20" t="str">
        <f t="shared" si="18"/>
        <v>-</v>
      </c>
      <c r="G224" s="20" t="str">
        <f t="shared" si="19"/>
        <v>-</v>
      </c>
      <c r="H224" s="21" t="str">
        <f t="shared" ca="1" si="20"/>
        <v/>
      </c>
    </row>
    <row r="225" spans="2:8">
      <c r="B225" s="22">
        <f t="shared" si="21"/>
        <v>46505</v>
      </c>
      <c r="C225" s="18">
        <f t="shared" si="17"/>
        <v>4</v>
      </c>
      <c r="D225" s="25"/>
      <c r="E225" s="25"/>
      <c r="F225" s="20" t="str">
        <f t="shared" si="18"/>
        <v>-</v>
      </c>
      <c r="G225" s="20" t="str">
        <f t="shared" si="19"/>
        <v>-</v>
      </c>
      <c r="H225" s="21" t="str">
        <f t="shared" ca="1" si="20"/>
        <v/>
      </c>
    </row>
    <row r="226" spans="2:8">
      <c r="B226" s="22">
        <f t="shared" si="21"/>
        <v>46506</v>
      </c>
      <c r="C226" s="18">
        <f t="shared" si="17"/>
        <v>5</v>
      </c>
      <c r="D226" s="25"/>
      <c r="E226" s="25"/>
      <c r="F226" s="20" t="str">
        <f t="shared" si="18"/>
        <v>-</v>
      </c>
      <c r="G226" s="20" t="str">
        <f t="shared" si="19"/>
        <v>-</v>
      </c>
      <c r="H226" s="21" t="str">
        <f t="shared" ca="1" si="20"/>
        <v/>
      </c>
    </row>
    <row r="227" spans="2:8">
      <c r="B227" s="22">
        <f t="shared" si="21"/>
        <v>46507</v>
      </c>
      <c r="C227" s="18">
        <f t="shared" si="17"/>
        <v>6</v>
      </c>
      <c r="D227" s="25"/>
      <c r="E227" s="25"/>
      <c r="F227" s="20">
        <f t="shared" si="18"/>
        <v>0</v>
      </c>
      <c r="G227" s="20">
        <f t="shared" si="19"/>
        <v>0</v>
      </c>
      <c r="H227" s="21" t="str">
        <f t="shared" ca="1" si="20"/>
        <v/>
      </c>
    </row>
    <row r="228" spans="2:8">
      <c r="B228" s="22">
        <f t="shared" si="21"/>
        <v>46508</v>
      </c>
      <c r="C228" s="18">
        <f t="shared" si="17"/>
        <v>7</v>
      </c>
      <c r="D228" s="25"/>
      <c r="E228" s="25"/>
      <c r="F228" s="20" t="str">
        <f t="shared" si="18"/>
        <v>-</v>
      </c>
      <c r="G228" s="20" t="str">
        <f t="shared" si="19"/>
        <v>-</v>
      </c>
      <c r="H228" s="21" t="str">
        <f t="shared" ca="1" si="20"/>
        <v/>
      </c>
    </row>
    <row r="229" spans="2:8">
      <c r="B229" s="22">
        <f t="shared" si="21"/>
        <v>46509</v>
      </c>
      <c r="C229" s="18">
        <f t="shared" si="17"/>
        <v>1</v>
      </c>
      <c r="D229" s="25"/>
      <c r="E229" s="25"/>
      <c r="F229" s="20" t="str">
        <f t="shared" si="18"/>
        <v>-</v>
      </c>
      <c r="G229" s="20" t="str">
        <f t="shared" si="19"/>
        <v>-</v>
      </c>
      <c r="H229" s="21" t="str">
        <f t="shared" ca="1" si="20"/>
        <v/>
      </c>
    </row>
    <row r="230" spans="2:8">
      <c r="B230" s="22">
        <f t="shared" si="21"/>
        <v>46510</v>
      </c>
      <c r="C230" s="18">
        <f t="shared" si="17"/>
        <v>2</v>
      </c>
      <c r="D230" s="25"/>
      <c r="E230" s="25"/>
      <c r="F230" s="20" t="str">
        <f t="shared" si="18"/>
        <v>-</v>
      </c>
      <c r="G230" s="20" t="str">
        <f t="shared" si="19"/>
        <v>-</v>
      </c>
      <c r="H230" s="21" t="str">
        <f t="shared" ca="1" si="20"/>
        <v/>
      </c>
    </row>
    <row r="231" spans="2:8">
      <c r="B231" s="22">
        <f t="shared" si="21"/>
        <v>46511</v>
      </c>
      <c r="C231" s="18">
        <f t="shared" si="17"/>
        <v>3</v>
      </c>
      <c r="D231" s="25"/>
      <c r="E231" s="25"/>
      <c r="F231" s="20" t="str">
        <f t="shared" si="18"/>
        <v>-</v>
      </c>
      <c r="G231" s="20" t="str">
        <f t="shared" si="19"/>
        <v>-</v>
      </c>
      <c r="H231" s="21" t="str">
        <f t="shared" ca="1" si="20"/>
        <v/>
      </c>
    </row>
    <row r="232" spans="2:8">
      <c r="B232" s="22">
        <f t="shared" si="21"/>
        <v>46512</v>
      </c>
      <c r="C232" s="18">
        <f t="shared" si="17"/>
        <v>4</v>
      </c>
      <c r="D232" s="25"/>
      <c r="E232" s="25"/>
      <c r="F232" s="20" t="str">
        <f t="shared" si="18"/>
        <v>-</v>
      </c>
      <c r="G232" s="20" t="str">
        <f t="shared" si="19"/>
        <v>-</v>
      </c>
      <c r="H232" s="21" t="str">
        <f t="shared" ca="1" si="20"/>
        <v/>
      </c>
    </row>
    <row r="233" spans="2:8">
      <c r="B233" s="22">
        <f t="shared" si="21"/>
        <v>46513</v>
      </c>
      <c r="C233" s="18">
        <f t="shared" si="17"/>
        <v>5</v>
      </c>
      <c r="D233" s="25"/>
      <c r="E233" s="25"/>
      <c r="F233" s="20" t="str">
        <f t="shared" si="18"/>
        <v>-</v>
      </c>
      <c r="G233" s="20" t="str">
        <f t="shared" si="19"/>
        <v>-</v>
      </c>
      <c r="H233" s="21" t="str">
        <f t="shared" ca="1" si="20"/>
        <v/>
      </c>
    </row>
    <row r="234" spans="2:8">
      <c r="B234" s="22">
        <f t="shared" si="21"/>
        <v>46514</v>
      </c>
      <c r="C234" s="18">
        <f t="shared" si="17"/>
        <v>6</v>
      </c>
      <c r="D234" s="25"/>
      <c r="E234" s="25"/>
      <c r="F234" s="20">
        <f t="shared" si="18"/>
        <v>0</v>
      </c>
      <c r="G234" s="20">
        <f t="shared" si="19"/>
        <v>0</v>
      </c>
      <c r="H234" s="21" t="str">
        <f t="shared" ca="1" si="20"/>
        <v/>
      </c>
    </row>
    <row r="235" spans="2:8">
      <c r="B235" s="22">
        <f t="shared" si="21"/>
        <v>46515</v>
      </c>
      <c r="C235" s="18">
        <f t="shared" si="17"/>
        <v>7</v>
      </c>
      <c r="D235" s="25"/>
      <c r="E235" s="25"/>
      <c r="F235" s="20" t="str">
        <f t="shared" si="18"/>
        <v>-</v>
      </c>
      <c r="G235" s="20" t="str">
        <f t="shared" si="19"/>
        <v>-</v>
      </c>
      <c r="H235" s="21" t="str">
        <f t="shared" ca="1" si="20"/>
        <v/>
      </c>
    </row>
    <row r="236" spans="2:8">
      <c r="B236" s="22">
        <f t="shared" si="21"/>
        <v>46516</v>
      </c>
      <c r="C236" s="18">
        <f t="shared" si="17"/>
        <v>1</v>
      </c>
      <c r="D236" s="25"/>
      <c r="E236" s="25"/>
      <c r="F236" s="20" t="str">
        <f t="shared" si="18"/>
        <v>-</v>
      </c>
      <c r="G236" s="20" t="str">
        <f t="shared" si="19"/>
        <v>-</v>
      </c>
      <c r="H236" s="21" t="str">
        <f t="shared" ca="1" si="20"/>
        <v/>
      </c>
    </row>
    <row r="237" spans="2:8">
      <c r="B237" s="22">
        <f t="shared" si="21"/>
        <v>46517</v>
      </c>
      <c r="C237" s="18">
        <f t="shared" si="17"/>
        <v>2</v>
      </c>
      <c r="D237" s="25"/>
      <c r="E237" s="25"/>
      <c r="F237" s="20" t="str">
        <f t="shared" si="18"/>
        <v>-</v>
      </c>
      <c r="G237" s="20" t="str">
        <f t="shared" si="19"/>
        <v>-</v>
      </c>
      <c r="H237" s="21" t="str">
        <f t="shared" ca="1" si="20"/>
        <v/>
      </c>
    </row>
    <row r="238" spans="2:8">
      <c r="B238" s="22">
        <f t="shared" si="21"/>
        <v>46518</v>
      </c>
      <c r="C238" s="18">
        <f t="shared" si="17"/>
        <v>3</v>
      </c>
      <c r="D238" s="25"/>
      <c r="E238" s="25"/>
      <c r="F238" s="20" t="str">
        <f t="shared" si="18"/>
        <v>-</v>
      </c>
      <c r="G238" s="20" t="str">
        <f t="shared" si="19"/>
        <v>-</v>
      </c>
      <c r="H238" s="21" t="str">
        <f t="shared" ca="1" si="20"/>
        <v/>
      </c>
    </row>
    <row r="239" spans="2:8">
      <c r="B239" s="22">
        <f t="shared" si="21"/>
        <v>46519</v>
      </c>
      <c r="C239" s="18">
        <f t="shared" si="17"/>
        <v>4</v>
      </c>
      <c r="D239" s="25"/>
      <c r="E239" s="25"/>
      <c r="F239" s="20" t="str">
        <f t="shared" si="18"/>
        <v>-</v>
      </c>
      <c r="G239" s="20" t="str">
        <f t="shared" si="19"/>
        <v>-</v>
      </c>
      <c r="H239" s="21" t="str">
        <f t="shared" ca="1" si="20"/>
        <v/>
      </c>
    </row>
    <row r="240" spans="2:8">
      <c r="B240" s="22">
        <f t="shared" si="21"/>
        <v>46520</v>
      </c>
      <c r="C240" s="18">
        <f t="shared" si="17"/>
        <v>5</v>
      </c>
      <c r="D240" s="25"/>
      <c r="E240" s="25"/>
      <c r="F240" s="20" t="str">
        <f t="shared" si="18"/>
        <v>-</v>
      </c>
      <c r="G240" s="20" t="str">
        <f t="shared" si="19"/>
        <v>-</v>
      </c>
      <c r="H240" s="21" t="str">
        <f t="shared" ca="1" si="20"/>
        <v/>
      </c>
    </row>
    <row r="241" spans="2:8">
      <c r="B241" s="22">
        <f t="shared" si="21"/>
        <v>46521</v>
      </c>
      <c r="C241" s="18">
        <f t="shared" si="17"/>
        <v>6</v>
      </c>
      <c r="D241" s="25"/>
      <c r="E241" s="25"/>
      <c r="F241" s="20">
        <f t="shared" si="18"/>
        <v>0</v>
      </c>
      <c r="G241" s="20">
        <f t="shared" si="19"/>
        <v>0</v>
      </c>
      <c r="H241" s="21" t="str">
        <f t="shared" ca="1" si="20"/>
        <v/>
      </c>
    </row>
    <row r="242" spans="2:8">
      <c r="B242" s="22">
        <f t="shared" si="21"/>
        <v>46522</v>
      </c>
      <c r="C242" s="18">
        <f t="shared" si="17"/>
        <v>7</v>
      </c>
      <c r="D242" s="25"/>
      <c r="E242" s="25"/>
      <c r="F242" s="20" t="str">
        <f t="shared" si="18"/>
        <v>-</v>
      </c>
      <c r="G242" s="20" t="str">
        <f t="shared" si="19"/>
        <v>-</v>
      </c>
      <c r="H242" s="21" t="str">
        <f t="shared" ca="1" si="20"/>
        <v/>
      </c>
    </row>
    <row r="243" spans="2:8">
      <c r="B243" s="22">
        <f t="shared" si="21"/>
        <v>46523</v>
      </c>
      <c r="C243" s="18">
        <f t="shared" si="17"/>
        <v>1</v>
      </c>
      <c r="D243" s="25"/>
      <c r="E243" s="25"/>
      <c r="F243" s="20" t="str">
        <f t="shared" si="18"/>
        <v>-</v>
      </c>
      <c r="G243" s="20" t="str">
        <f t="shared" si="19"/>
        <v>-</v>
      </c>
      <c r="H243" s="21" t="str">
        <f t="shared" ca="1" si="20"/>
        <v/>
      </c>
    </row>
    <row r="244" spans="2:8">
      <c r="B244" s="22">
        <f t="shared" si="21"/>
        <v>46524</v>
      </c>
      <c r="C244" s="18">
        <f t="shared" si="17"/>
        <v>2</v>
      </c>
      <c r="D244" s="25"/>
      <c r="E244" s="25"/>
      <c r="F244" s="20" t="str">
        <f t="shared" si="18"/>
        <v>-</v>
      </c>
      <c r="G244" s="20" t="str">
        <f t="shared" si="19"/>
        <v>-</v>
      </c>
      <c r="H244" s="21" t="str">
        <f t="shared" ca="1" si="20"/>
        <v/>
      </c>
    </row>
    <row r="245" spans="2:8">
      <c r="B245" s="22">
        <f t="shared" si="21"/>
        <v>46525</v>
      </c>
      <c r="C245" s="18">
        <f t="shared" si="17"/>
        <v>3</v>
      </c>
      <c r="D245" s="25"/>
      <c r="E245" s="25"/>
      <c r="F245" s="20" t="str">
        <f t="shared" si="18"/>
        <v>-</v>
      </c>
      <c r="G245" s="20" t="str">
        <f t="shared" si="19"/>
        <v>-</v>
      </c>
      <c r="H245" s="21" t="str">
        <f t="shared" ca="1" si="20"/>
        <v/>
      </c>
    </row>
    <row r="246" spans="2:8">
      <c r="B246" s="22">
        <f t="shared" si="21"/>
        <v>46526</v>
      </c>
      <c r="C246" s="18">
        <f t="shared" si="17"/>
        <v>4</v>
      </c>
      <c r="D246" s="25"/>
      <c r="E246" s="25"/>
      <c r="F246" s="20" t="str">
        <f t="shared" si="18"/>
        <v>-</v>
      </c>
      <c r="G246" s="20" t="str">
        <f t="shared" si="19"/>
        <v>-</v>
      </c>
      <c r="H246" s="21" t="str">
        <f t="shared" ca="1" si="20"/>
        <v/>
      </c>
    </row>
    <row r="247" spans="2:8">
      <c r="B247" s="22">
        <f t="shared" si="21"/>
        <v>46527</v>
      </c>
      <c r="C247" s="18">
        <f t="shared" si="17"/>
        <v>5</v>
      </c>
      <c r="D247" s="25"/>
      <c r="E247" s="25"/>
      <c r="F247" s="20" t="str">
        <f t="shared" si="18"/>
        <v>-</v>
      </c>
      <c r="G247" s="20" t="str">
        <f t="shared" si="19"/>
        <v>-</v>
      </c>
      <c r="H247" s="21" t="str">
        <f t="shared" ca="1" si="20"/>
        <v/>
      </c>
    </row>
    <row r="248" spans="2:8">
      <c r="B248" s="22">
        <f t="shared" si="21"/>
        <v>46528</v>
      </c>
      <c r="C248" s="18">
        <f t="shared" si="17"/>
        <v>6</v>
      </c>
      <c r="D248" s="25"/>
      <c r="E248" s="25"/>
      <c r="F248" s="20">
        <f t="shared" si="18"/>
        <v>0</v>
      </c>
      <c r="G248" s="20">
        <f t="shared" si="19"/>
        <v>0</v>
      </c>
      <c r="H248" s="21" t="str">
        <f t="shared" ca="1" si="20"/>
        <v/>
      </c>
    </row>
    <row r="249" spans="2:8">
      <c r="B249" s="22">
        <f t="shared" si="21"/>
        <v>46529</v>
      </c>
      <c r="C249" s="18">
        <f t="shared" si="17"/>
        <v>7</v>
      </c>
      <c r="D249" s="25"/>
      <c r="E249" s="25"/>
      <c r="F249" s="20" t="str">
        <f t="shared" si="18"/>
        <v>-</v>
      </c>
      <c r="G249" s="20" t="str">
        <f t="shared" si="19"/>
        <v>-</v>
      </c>
      <c r="H249" s="21" t="str">
        <f t="shared" ca="1" si="20"/>
        <v/>
      </c>
    </row>
    <row r="250" spans="2:8">
      <c r="B250" s="22">
        <f t="shared" si="21"/>
        <v>46530</v>
      </c>
      <c r="C250" s="18">
        <f t="shared" si="17"/>
        <v>1</v>
      </c>
      <c r="D250" s="25"/>
      <c r="E250" s="25"/>
      <c r="F250" s="20" t="str">
        <f t="shared" si="18"/>
        <v>-</v>
      </c>
      <c r="G250" s="20" t="str">
        <f t="shared" si="19"/>
        <v>-</v>
      </c>
      <c r="H250" s="21" t="str">
        <f t="shared" ca="1" si="20"/>
        <v/>
      </c>
    </row>
    <row r="251" spans="2:8">
      <c r="B251" s="22">
        <f t="shared" si="21"/>
        <v>46531</v>
      </c>
      <c r="C251" s="18">
        <f t="shared" si="17"/>
        <v>2</v>
      </c>
      <c r="D251" s="25"/>
      <c r="E251" s="25"/>
      <c r="F251" s="20" t="str">
        <f t="shared" si="18"/>
        <v>-</v>
      </c>
      <c r="G251" s="20" t="str">
        <f t="shared" si="19"/>
        <v>-</v>
      </c>
      <c r="H251" s="21" t="str">
        <f t="shared" ca="1" si="20"/>
        <v/>
      </c>
    </row>
    <row r="252" spans="2:8">
      <c r="B252" s="22">
        <f t="shared" si="21"/>
        <v>46532</v>
      </c>
      <c r="C252" s="18">
        <f t="shared" si="17"/>
        <v>3</v>
      </c>
      <c r="D252" s="25"/>
      <c r="E252" s="25"/>
      <c r="F252" s="20" t="str">
        <f t="shared" si="18"/>
        <v>-</v>
      </c>
      <c r="G252" s="20" t="str">
        <f t="shared" si="19"/>
        <v>-</v>
      </c>
      <c r="H252" s="21" t="str">
        <f t="shared" ca="1" si="20"/>
        <v/>
      </c>
    </row>
    <row r="253" spans="2:8">
      <c r="B253" s="22">
        <f t="shared" si="21"/>
        <v>46533</v>
      </c>
      <c r="C253" s="18">
        <f t="shared" si="17"/>
        <v>4</v>
      </c>
      <c r="D253" s="25"/>
      <c r="E253" s="25"/>
      <c r="F253" s="20" t="str">
        <f t="shared" si="18"/>
        <v>-</v>
      </c>
      <c r="G253" s="20" t="str">
        <f t="shared" si="19"/>
        <v>-</v>
      </c>
      <c r="H253" s="21" t="str">
        <f t="shared" ca="1" si="20"/>
        <v/>
      </c>
    </row>
    <row r="254" spans="2:8">
      <c r="B254" s="22">
        <f t="shared" si="21"/>
        <v>46534</v>
      </c>
      <c r="C254" s="18">
        <f t="shared" si="17"/>
        <v>5</v>
      </c>
      <c r="D254" s="25"/>
      <c r="E254" s="25"/>
      <c r="F254" s="20" t="str">
        <f t="shared" si="18"/>
        <v>-</v>
      </c>
      <c r="G254" s="20" t="str">
        <f t="shared" si="19"/>
        <v>-</v>
      </c>
      <c r="H254" s="21" t="str">
        <f t="shared" ca="1" si="20"/>
        <v/>
      </c>
    </row>
    <row r="255" spans="2:8">
      <c r="B255" s="22">
        <f t="shared" si="21"/>
        <v>46535</v>
      </c>
      <c r="C255" s="18">
        <f t="shared" si="17"/>
        <v>6</v>
      </c>
      <c r="D255" s="25"/>
      <c r="E255" s="25"/>
      <c r="F255" s="20">
        <f t="shared" si="18"/>
        <v>0</v>
      </c>
      <c r="G255" s="20">
        <f t="shared" si="19"/>
        <v>0</v>
      </c>
      <c r="H255" s="21" t="str">
        <f t="shared" ca="1" si="20"/>
        <v/>
      </c>
    </row>
    <row r="256" spans="2:8">
      <c r="B256" s="22">
        <f t="shared" si="21"/>
        <v>46536</v>
      </c>
      <c r="C256" s="18">
        <f t="shared" si="17"/>
        <v>7</v>
      </c>
      <c r="D256" s="25"/>
      <c r="E256" s="25"/>
      <c r="F256" s="20" t="str">
        <f t="shared" si="18"/>
        <v>-</v>
      </c>
      <c r="G256" s="20" t="str">
        <f t="shared" si="19"/>
        <v>-</v>
      </c>
      <c r="H256" s="21" t="str">
        <f t="shared" ca="1" si="20"/>
        <v/>
      </c>
    </row>
    <row r="257" spans="2:8">
      <c r="B257" s="22">
        <f t="shared" si="21"/>
        <v>46537</v>
      </c>
      <c r="C257" s="18">
        <f t="shared" si="17"/>
        <v>1</v>
      </c>
      <c r="D257" s="25"/>
      <c r="E257" s="25"/>
      <c r="F257" s="20" t="str">
        <f t="shared" si="18"/>
        <v>-</v>
      </c>
      <c r="G257" s="20" t="str">
        <f t="shared" si="19"/>
        <v>-</v>
      </c>
      <c r="H257" s="21" t="str">
        <f t="shared" ca="1" si="20"/>
        <v/>
      </c>
    </row>
    <row r="258" spans="2:8">
      <c r="B258" s="22">
        <f t="shared" si="21"/>
        <v>46538</v>
      </c>
      <c r="C258" s="18">
        <f t="shared" si="17"/>
        <v>2</v>
      </c>
      <c r="D258" s="25"/>
      <c r="E258" s="25"/>
      <c r="F258" s="20" t="str">
        <f t="shared" si="18"/>
        <v>-</v>
      </c>
      <c r="G258" s="20" t="str">
        <f t="shared" si="19"/>
        <v>-</v>
      </c>
      <c r="H258" s="21" t="str">
        <f t="shared" ca="1" si="20"/>
        <v/>
      </c>
    </row>
    <row r="259" spans="2:8">
      <c r="B259" s="22">
        <f t="shared" si="21"/>
        <v>46539</v>
      </c>
      <c r="C259" s="18">
        <f t="shared" si="17"/>
        <v>3</v>
      </c>
      <c r="D259" s="25"/>
      <c r="E259" s="25"/>
      <c r="F259" s="20" t="str">
        <f t="shared" si="18"/>
        <v>-</v>
      </c>
      <c r="G259" s="20" t="str">
        <f t="shared" si="19"/>
        <v>-</v>
      </c>
      <c r="H259" s="21" t="str">
        <f t="shared" ca="1" si="20"/>
        <v/>
      </c>
    </row>
    <row r="260" spans="2:8">
      <c r="B260" s="22">
        <f t="shared" si="21"/>
        <v>46540</v>
      </c>
      <c r="C260" s="18">
        <f t="shared" si="17"/>
        <v>4</v>
      </c>
      <c r="D260" s="25"/>
      <c r="E260" s="25"/>
      <c r="F260" s="20" t="str">
        <f t="shared" si="18"/>
        <v>-</v>
      </c>
      <c r="G260" s="20" t="str">
        <f t="shared" si="19"/>
        <v>-</v>
      </c>
      <c r="H260" s="21" t="str">
        <f t="shared" ca="1" si="20"/>
        <v/>
      </c>
    </row>
    <row r="261" spans="2:8">
      <c r="B261" s="22">
        <f t="shared" si="21"/>
        <v>46541</v>
      </c>
      <c r="C261" s="18">
        <f t="shared" si="17"/>
        <v>5</v>
      </c>
      <c r="D261" s="25"/>
      <c r="E261" s="25"/>
      <c r="F261" s="20" t="str">
        <f t="shared" si="18"/>
        <v>-</v>
      </c>
      <c r="G261" s="20" t="str">
        <f t="shared" si="19"/>
        <v>-</v>
      </c>
      <c r="H261" s="21" t="str">
        <f t="shared" ca="1" si="20"/>
        <v/>
      </c>
    </row>
    <row r="262" spans="2:8">
      <c r="B262" s="22">
        <f t="shared" si="21"/>
        <v>46542</v>
      </c>
      <c r="C262" s="18">
        <f t="shared" si="17"/>
        <v>6</v>
      </c>
      <c r="D262" s="25"/>
      <c r="E262" s="25"/>
      <c r="F262" s="20">
        <f t="shared" si="18"/>
        <v>0</v>
      </c>
      <c r="G262" s="20">
        <f t="shared" si="19"/>
        <v>0</v>
      </c>
      <c r="H262" s="21" t="str">
        <f t="shared" ca="1" si="20"/>
        <v/>
      </c>
    </row>
    <row r="263" spans="2:8">
      <c r="B263" s="22">
        <f t="shared" si="21"/>
        <v>46543</v>
      </c>
      <c r="C263" s="18">
        <f t="shared" si="17"/>
        <v>7</v>
      </c>
      <c r="D263" s="25"/>
      <c r="E263" s="25"/>
      <c r="F263" s="20" t="str">
        <f t="shared" si="18"/>
        <v>-</v>
      </c>
      <c r="G263" s="20" t="str">
        <f t="shared" si="19"/>
        <v>-</v>
      </c>
      <c r="H263" s="21" t="str">
        <f t="shared" ca="1" si="20"/>
        <v/>
      </c>
    </row>
    <row r="264" spans="2:8">
      <c r="B264" s="22">
        <f t="shared" si="21"/>
        <v>46544</v>
      </c>
      <c r="C264" s="18">
        <f t="shared" si="17"/>
        <v>1</v>
      </c>
      <c r="D264" s="25"/>
      <c r="E264" s="25"/>
      <c r="F264" s="20" t="str">
        <f t="shared" si="18"/>
        <v>-</v>
      </c>
      <c r="G264" s="20" t="str">
        <f t="shared" si="19"/>
        <v>-</v>
      </c>
      <c r="H264" s="21" t="str">
        <f t="shared" ca="1" si="20"/>
        <v/>
      </c>
    </row>
    <row r="265" spans="2:8">
      <c r="B265" s="22">
        <f t="shared" si="21"/>
        <v>46545</v>
      </c>
      <c r="C265" s="18">
        <f t="shared" si="17"/>
        <v>2</v>
      </c>
      <c r="D265" s="25"/>
      <c r="E265" s="25"/>
      <c r="F265" s="20" t="str">
        <f t="shared" si="18"/>
        <v>-</v>
      </c>
      <c r="G265" s="20" t="str">
        <f t="shared" si="19"/>
        <v>-</v>
      </c>
      <c r="H265" s="21" t="str">
        <f t="shared" ca="1" si="20"/>
        <v/>
      </c>
    </row>
    <row r="266" spans="2:8">
      <c r="B266" s="22">
        <f t="shared" si="21"/>
        <v>46546</v>
      </c>
      <c r="C266" s="18">
        <f t="shared" si="17"/>
        <v>3</v>
      </c>
      <c r="D266" s="25"/>
      <c r="E266" s="25"/>
      <c r="F266" s="20" t="str">
        <f t="shared" si="18"/>
        <v>-</v>
      </c>
      <c r="G266" s="20" t="str">
        <f t="shared" si="19"/>
        <v>-</v>
      </c>
      <c r="H266" s="21" t="str">
        <f t="shared" ca="1" si="20"/>
        <v/>
      </c>
    </row>
    <row r="267" spans="2:8">
      <c r="B267" s="22">
        <f t="shared" si="21"/>
        <v>46547</v>
      </c>
      <c r="C267" s="18">
        <f t="shared" ref="C267:C330" si="22">WEEKDAY(B267)</f>
        <v>4</v>
      </c>
      <c r="D267" s="25"/>
      <c r="E267" s="25"/>
      <c r="F267" s="20" t="str">
        <f t="shared" si="18"/>
        <v>-</v>
      </c>
      <c r="G267" s="20" t="str">
        <f t="shared" si="19"/>
        <v>-</v>
      </c>
      <c r="H267" s="21" t="str">
        <f t="shared" ca="1" si="20"/>
        <v/>
      </c>
    </row>
    <row r="268" spans="2:8">
      <c r="B268" s="22">
        <f t="shared" si="21"/>
        <v>46548</v>
      </c>
      <c r="C268" s="18">
        <f t="shared" si="22"/>
        <v>5</v>
      </c>
      <c r="D268" s="25"/>
      <c r="E268" s="25"/>
      <c r="F268" s="20" t="str">
        <f t="shared" si="18"/>
        <v>-</v>
      </c>
      <c r="G268" s="20" t="str">
        <f t="shared" si="19"/>
        <v>-</v>
      </c>
      <c r="H268" s="21" t="str">
        <f t="shared" ca="1" si="20"/>
        <v/>
      </c>
    </row>
    <row r="269" spans="2:8">
      <c r="B269" s="22">
        <f t="shared" si="21"/>
        <v>46549</v>
      </c>
      <c r="C269" s="18">
        <f t="shared" si="22"/>
        <v>6</v>
      </c>
      <c r="D269" s="25"/>
      <c r="E269" s="25"/>
      <c r="F269" s="20">
        <f t="shared" si="18"/>
        <v>0</v>
      </c>
      <c r="G269" s="20">
        <f t="shared" si="19"/>
        <v>0</v>
      </c>
      <c r="H269" s="21" t="str">
        <f t="shared" ca="1" si="20"/>
        <v/>
      </c>
    </row>
    <row r="270" spans="2:8">
      <c r="B270" s="22">
        <f t="shared" si="21"/>
        <v>46550</v>
      </c>
      <c r="C270" s="18">
        <f t="shared" si="22"/>
        <v>7</v>
      </c>
      <c r="D270" s="25"/>
      <c r="E270" s="25"/>
      <c r="F270" s="20" t="str">
        <f t="shared" si="18"/>
        <v>-</v>
      </c>
      <c r="G270" s="20" t="str">
        <f t="shared" si="19"/>
        <v>-</v>
      </c>
      <c r="H270" s="21" t="str">
        <f t="shared" ca="1" si="20"/>
        <v/>
      </c>
    </row>
    <row r="271" spans="2:8">
      <c r="B271" s="22">
        <f t="shared" si="21"/>
        <v>46551</v>
      </c>
      <c r="C271" s="18">
        <f t="shared" si="22"/>
        <v>1</v>
      </c>
      <c r="D271" s="25"/>
      <c r="E271" s="25"/>
      <c r="F271" s="20" t="str">
        <f t="shared" si="18"/>
        <v>-</v>
      </c>
      <c r="G271" s="20" t="str">
        <f t="shared" si="19"/>
        <v>-</v>
      </c>
      <c r="H271" s="21" t="str">
        <f t="shared" ca="1" si="20"/>
        <v/>
      </c>
    </row>
    <row r="272" spans="2:8">
      <c r="B272" s="22">
        <f t="shared" si="21"/>
        <v>46552</v>
      </c>
      <c r="C272" s="18">
        <f t="shared" si="22"/>
        <v>2</v>
      </c>
      <c r="D272" s="25"/>
      <c r="E272" s="25"/>
      <c r="F272" s="20" t="str">
        <f t="shared" si="18"/>
        <v>-</v>
      </c>
      <c r="G272" s="20" t="str">
        <f t="shared" si="19"/>
        <v>-</v>
      </c>
      <c r="H272" s="21" t="str">
        <f t="shared" ca="1" si="20"/>
        <v/>
      </c>
    </row>
    <row r="273" spans="2:8">
      <c r="B273" s="22">
        <f t="shared" si="21"/>
        <v>46553</v>
      </c>
      <c r="C273" s="18">
        <f t="shared" si="22"/>
        <v>3</v>
      </c>
      <c r="D273" s="25"/>
      <c r="E273" s="25"/>
      <c r="F273" s="20" t="str">
        <f t="shared" ref="F273:F336" si="23">IF(MOD(C273-$C$7,7)=5,COUNTIFS(C267:C273,1,D267:D273,"■")+COUNTIFS(C267:C273,7,D267:D273,"■"),"-")</f>
        <v>-</v>
      </c>
      <c r="G273" s="20" t="str">
        <f t="shared" ref="G273:G336" si="24">IF(MOD(C273-$C$7,7)=5,COUNTIF(E267:E273,"○")+COUNTIF(E267:E273,"●"),"-")</f>
        <v>-</v>
      </c>
      <c r="H273" s="21" t="str">
        <f t="shared" ref="H273:H336" ca="1" si="25">IF(AND(D273="",OFFSET(D273,-MOD(C273-$C$7+1,7),0)=""),"",IF(MOD(C273-$C$7,7)&lt;&gt;5,"-",IF(F273&lt;=G273,"達成","×")))</f>
        <v/>
      </c>
    </row>
    <row r="274" spans="2:8">
      <c r="B274" s="22">
        <f t="shared" ref="B274:B323" si="26">B273+1</f>
        <v>46554</v>
      </c>
      <c r="C274" s="18">
        <f t="shared" si="22"/>
        <v>4</v>
      </c>
      <c r="D274" s="25"/>
      <c r="E274" s="25"/>
      <c r="F274" s="20" t="str">
        <f t="shared" si="23"/>
        <v>-</v>
      </c>
      <c r="G274" s="20" t="str">
        <f t="shared" si="24"/>
        <v>-</v>
      </c>
      <c r="H274" s="21" t="str">
        <f t="shared" ca="1" si="25"/>
        <v/>
      </c>
    </row>
    <row r="275" spans="2:8">
      <c r="B275" s="22">
        <f t="shared" si="26"/>
        <v>46555</v>
      </c>
      <c r="C275" s="18">
        <f t="shared" si="22"/>
        <v>5</v>
      </c>
      <c r="D275" s="25"/>
      <c r="E275" s="25"/>
      <c r="F275" s="20" t="str">
        <f t="shared" si="23"/>
        <v>-</v>
      </c>
      <c r="G275" s="20" t="str">
        <f t="shared" si="24"/>
        <v>-</v>
      </c>
      <c r="H275" s="21" t="str">
        <f t="shared" ca="1" si="25"/>
        <v/>
      </c>
    </row>
    <row r="276" spans="2:8">
      <c r="B276" s="22">
        <f t="shared" si="26"/>
        <v>46556</v>
      </c>
      <c r="C276" s="18">
        <f t="shared" si="22"/>
        <v>6</v>
      </c>
      <c r="D276" s="25"/>
      <c r="E276" s="25"/>
      <c r="F276" s="20">
        <f t="shared" si="23"/>
        <v>0</v>
      </c>
      <c r="G276" s="20">
        <f t="shared" si="24"/>
        <v>0</v>
      </c>
      <c r="H276" s="21" t="str">
        <f t="shared" ca="1" si="25"/>
        <v/>
      </c>
    </row>
    <row r="277" spans="2:8">
      <c r="B277" s="22">
        <f t="shared" si="26"/>
        <v>46557</v>
      </c>
      <c r="C277" s="18">
        <f t="shared" si="22"/>
        <v>7</v>
      </c>
      <c r="D277" s="25"/>
      <c r="E277" s="25"/>
      <c r="F277" s="20" t="str">
        <f t="shared" si="23"/>
        <v>-</v>
      </c>
      <c r="G277" s="20" t="str">
        <f t="shared" si="24"/>
        <v>-</v>
      </c>
      <c r="H277" s="21" t="str">
        <f t="shared" ca="1" si="25"/>
        <v/>
      </c>
    </row>
    <row r="278" spans="2:8">
      <c r="B278" s="22">
        <f t="shared" si="26"/>
        <v>46558</v>
      </c>
      <c r="C278" s="18">
        <f t="shared" si="22"/>
        <v>1</v>
      </c>
      <c r="D278" s="25"/>
      <c r="E278" s="25"/>
      <c r="F278" s="20" t="str">
        <f t="shared" si="23"/>
        <v>-</v>
      </c>
      <c r="G278" s="20" t="str">
        <f t="shared" si="24"/>
        <v>-</v>
      </c>
      <c r="H278" s="21" t="str">
        <f t="shared" ca="1" si="25"/>
        <v/>
      </c>
    </row>
    <row r="279" spans="2:8">
      <c r="B279" s="22">
        <f t="shared" si="26"/>
        <v>46559</v>
      </c>
      <c r="C279" s="18">
        <f t="shared" si="22"/>
        <v>2</v>
      </c>
      <c r="D279" s="25"/>
      <c r="E279" s="25"/>
      <c r="F279" s="20" t="str">
        <f t="shared" si="23"/>
        <v>-</v>
      </c>
      <c r="G279" s="20" t="str">
        <f t="shared" si="24"/>
        <v>-</v>
      </c>
      <c r="H279" s="21" t="str">
        <f t="shared" ca="1" si="25"/>
        <v/>
      </c>
    </row>
    <row r="280" spans="2:8">
      <c r="B280" s="22">
        <f t="shared" si="26"/>
        <v>46560</v>
      </c>
      <c r="C280" s="18">
        <f t="shared" si="22"/>
        <v>3</v>
      </c>
      <c r="D280" s="25"/>
      <c r="E280" s="25"/>
      <c r="F280" s="20" t="str">
        <f t="shared" si="23"/>
        <v>-</v>
      </c>
      <c r="G280" s="20" t="str">
        <f t="shared" si="24"/>
        <v>-</v>
      </c>
      <c r="H280" s="21" t="str">
        <f t="shared" ca="1" si="25"/>
        <v/>
      </c>
    </row>
    <row r="281" spans="2:8">
      <c r="B281" s="22">
        <f t="shared" si="26"/>
        <v>46561</v>
      </c>
      <c r="C281" s="18">
        <f t="shared" si="22"/>
        <v>4</v>
      </c>
      <c r="D281" s="25"/>
      <c r="E281" s="25"/>
      <c r="F281" s="20" t="str">
        <f t="shared" si="23"/>
        <v>-</v>
      </c>
      <c r="G281" s="20" t="str">
        <f t="shared" si="24"/>
        <v>-</v>
      </c>
      <c r="H281" s="21" t="str">
        <f t="shared" ca="1" si="25"/>
        <v/>
      </c>
    </row>
    <row r="282" spans="2:8">
      <c r="B282" s="22">
        <f t="shared" si="26"/>
        <v>46562</v>
      </c>
      <c r="C282" s="18">
        <f t="shared" si="22"/>
        <v>5</v>
      </c>
      <c r="D282" s="25"/>
      <c r="E282" s="25"/>
      <c r="F282" s="20" t="str">
        <f t="shared" si="23"/>
        <v>-</v>
      </c>
      <c r="G282" s="20" t="str">
        <f t="shared" si="24"/>
        <v>-</v>
      </c>
      <c r="H282" s="21" t="str">
        <f t="shared" ca="1" si="25"/>
        <v/>
      </c>
    </row>
    <row r="283" spans="2:8">
      <c r="B283" s="22">
        <f t="shared" si="26"/>
        <v>46563</v>
      </c>
      <c r="C283" s="18">
        <f t="shared" si="22"/>
        <v>6</v>
      </c>
      <c r="D283" s="25"/>
      <c r="E283" s="25"/>
      <c r="F283" s="20">
        <f t="shared" si="23"/>
        <v>0</v>
      </c>
      <c r="G283" s="20">
        <f t="shared" si="24"/>
        <v>0</v>
      </c>
      <c r="H283" s="21" t="str">
        <f t="shared" ca="1" si="25"/>
        <v/>
      </c>
    </row>
    <row r="284" spans="2:8">
      <c r="B284" s="22">
        <f t="shared" si="26"/>
        <v>46564</v>
      </c>
      <c r="C284" s="18">
        <f t="shared" si="22"/>
        <v>7</v>
      </c>
      <c r="D284" s="25"/>
      <c r="E284" s="25"/>
      <c r="F284" s="20" t="str">
        <f t="shared" si="23"/>
        <v>-</v>
      </c>
      <c r="G284" s="20" t="str">
        <f t="shared" si="24"/>
        <v>-</v>
      </c>
      <c r="H284" s="21" t="str">
        <f t="shared" ca="1" si="25"/>
        <v/>
      </c>
    </row>
    <row r="285" spans="2:8">
      <c r="B285" s="22">
        <f t="shared" si="26"/>
        <v>46565</v>
      </c>
      <c r="C285" s="18">
        <f t="shared" si="22"/>
        <v>1</v>
      </c>
      <c r="D285" s="25"/>
      <c r="E285" s="25"/>
      <c r="F285" s="20" t="str">
        <f t="shared" si="23"/>
        <v>-</v>
      </c>
      <c r="G285" s="20" t="str">
        <f t="shared" si="24"/>
        <v>-</v>
      </c>
      <c r="H285" s="21" t="str">
        <f t="shared" ca="1" si="25"/>
        <v/>
      </c>
    </row>
    <row r="286" spans="2:8">
      <c r="B286" s="22">
        <f t="shared" si="26"/>
        <v>46566</v>
      </c>
      <c r="C286" s="18">
        <f t="shared" si="22"/>
        <v>2</v>
      </c>
      <c r="D286" s="25"/>
      <c r="E286" s="25"/>
      <c r="F286" s="20" t="str">
        <f t="shared" si="23"/>
        <v>-</v>
      </c>
      <c r="G286" s="20" t="str">
        <f t="shared" si="24"/>
        <v>-</v>
      </c>
      <c r="H286" s="21" t="str">
        <f t="shared" ca="1" si="25"/>
        <v/>
      </c>
    </row>
    <row r="287" spans="2:8">
      <c r="B287" s="22">
        <f t="shared" si="26"/>
        <v>46567</v>
      </c>
      <c r="C287" s="18">
        <f t="shared" si="22"/>
        <v>3</v>
      </c>
      <c r="D287" s="25"/>
      <c r="E287" s="25"/>
      <c r="F287" s="20" t="str">
        <f t="shared" si="23"/>
        <v>-</v>
      </c>
      <c r="G287" s="20" t="str">
        <f t="shared" si="24"/>
        <v>-</v>
      </c>
      <c r="H287" s="21" t="str">
        <f t="shared" ca="1" si="25"/>
        <v/>
      </c>
    </row>
    <row r="288" spans="2:8">
      <c r="B288" s="22">
        <f t="shared" si="26"/>
        <v>46568</v>
      </c>
      <c r="C288" s="18">
        <f t="shared" si="22"/>
        <v>4</v>
      </c>
      <c r="D288" s="25"/>
      <c r="E288" s="25"/>
      <c r="F288" s="20" t="str">
        <f t="shared" si="23"/>
        <v>-</v>
      </c>
      <c r="G288" s="20" t="str">
        <f t="shared" si="24"/>
        <v>-</v>
      </c>
      <c r="H288" s="21" t="str">
        <f t="shared" ca="1" si="25"/>
        <v/>
      </c>
    </row>
    <row r="289" spans="2:8">
      <c r="B289" s="22">
        <f t="shared" si="26"/>
        <v>46569</v>
      </c>
      <c r="C289" s="18">
        <f t="shared" si="22"/>
        <v>5</v>
      </c>
      <c r="D289" s="25"/>
      <c r="E289" s="25"/>
      <c r="F289" s="20" t="str">
        <f t="shared" si="23"/>
        <v>-</v>
      </c>
      <c r="G289" s="20" t="str">
        <f t="shared" si="24"/>
        <v>-</v>
      </c>
      <c r="H289" s="21" t="str">
        <f t="shared" ca="1" si="25"/>
        <v/>
      </c>
    </row>
    <row r="290" spans="2:8">
      <c r="B290" s="22">
        <f t="shared" si="26"/>
        <v>46570</v>
      </c>
      <c r="C290" s="18">
        <f t="shared" si="22"/>
        <v>6</v>
      </c>
      <c r="D290" s="25"/>
      <c r="E290" s="25"/>
      <c r="F290" s="20">
        <f t="shared" si="23"/>
        <v>0</v>
      </c>
      <c r="G290" s="20">
        <f t="shared" si="24"/>
        <v>0</v>
      </c>
      <c r="H290" s="21" t="str">
        <f t="shared" ca="1" si="25"/>
        <v/>
      </c>
    </row>
    <row r="291" spans="2:8">
      <c r="B291" s="22">
        <f t="shared" si="26"/>
        <v>46571</v>
      </c>
      <c r="C291" s="18">
        <f t="shared" si="22"/>
        <v>7</v>
      </c>
      <c r="D291" s="25"/>
      <c r="E291" s="25"/>
      <c r="F291" s="20" t="str">
        <f t="shared" si="23"/>
        <v>-</v>
      </c>
      <c r="G291" s="20" t="str">
        <f t="shared" si="24"/>
        <v>-</v>
      </c>
      <c r="H291" s="21" t="str">
        <f t="shared" ca="1" si="25"/>
        <v/>
      </c>
    </row>
    <row r="292" spans="2:8">
      <c r="B292" s="22">
        <f t="shared" si="26"/>
        <v>46572</v>
      </c>
      <c r="C292" s="18">
        <f t="shared" si="22"/>
        <v>1</v>
      </c>
      <c r="D292" s="25"/>
      <c r="E292" s="25"/>
      <c r="F292" s="20" t="str">
        <f t="shared" si="23"/>
        <v>-</v>
      </c>
      <c r="G292" s="20" t="str">
        <f t="shared" si="24"/>
        <v>-</v>
      </c>
      <c r="H292" s="21" t="str">
        <f t="shared" ca="1" si="25"/>
        <v/>
      </c>
    </row>
    <row r="293" spans="2:8">
      <c r="B293" s="22">
        <f t="shared" si="26"/>
        <v>46573</v>
      </c>
      <c r="C293" s="18">
        <f t="shared" si="22"/>
        <v>2</v>
      </c>
      <c r="D293" s="25"/>
      <c r="E293" s="25"/>
      <c r="F293" s="20" t="str">
        <f t="shared" si="23"/>
        <v>-</v>
      </c>
      <c r="G293" s="20" t="str">
        <f t="shared" si="24"/>
        <v>-</v>
      </c>
      <c r="H293" s="21" t="str">
        <f t="shared" ca="1" si="25"/>
        <v/>
      </c>
    </row>
    <row r="294" spans="2:8">
      <c r="B294" s="22">
        <f t="shared" si="26"/>
        <v>46574</v>
      </c>
      <c r="C294" s="18">
        <f t="shared" si="22"/>
        <v>3</v>
      </c>
      <c r="D294" s="25"/>
      <c r="E294" s="25"/>
      <c r="F294" s="20" t="str">
        <f t="shared" si="23"/>
        <v>-</v>
      </c>
      <c r="G294" s="20" t="str">
        <f t="shared" si="24"/>
        <v>-</v>
      </c>
      <c r="H294" s="21" t="str">
        <f t="shared" ca="1" si="25"/>
        <v/>
      </c>
    </row>
    <row r="295" spans="2:8">
      <c r="B295" s="22">
        <f t="shared" si="26"/>
        <v>46575</v>
      </c>
      <c r="C295" s="18">
        <f t="shared" si="22"/>
        <v>4</v>
      </c>
      <c r="D295" s="25"/>
      <c r="E295" s="25"/>
      <c r="F295" s="20" t="str">
        <f t="shared" si="23"/>
        <v>-</v>
      </c>
      <c r="G295" s="20" t="str">
        <f t="shared" si="24"/>
        <v>-</v>
      </c>
      <c r="H295" s="21" t="str">
        <f t="shared" ca="1" si="25"/>
        <v/>
      </c>
    </row>
    <row r="296" spans="2:8">
      <c r="B296" s="22">
        <f t="shared" si="26"/>
        <v>46576</v>
      </c>
      <c r="C296" s="18">
        <f t="shared" si="22"/>
        <v>5</v>
      </c>
      <c r="D296" s="25"/>
      <c r="E296" s="25"/>
      <c r="F296" s="20" t="str">
        <f t="shared" si="23"/>
        <v>-</v>
      </c>
      <c r="G296" s="20" t="str">
        <f t="shared" si="24"/>
        <v>-</v>
      </c>
      <c r="H296" s="21" t="str">
        <f t="shared" ca="1" si="25"/>
        <v/>
      </c>
    </row>
    <row r="297" spans="2:8">
      <c r="B297" s="22">
        <f t="shared" si="26"/>
        <v>46577</v>
      </c>
      <c r="C297" s="18">
        <f t="shared" si="22"/>
        <v>6</v>
      </c>
      <c r="D297" s="25"/>
      <c r="E297" s="25"/>
      <c r="F297" s="20">
        <f t="shared" si="23"/>
        <v>0</v>
      </c>
      <c r="G297" s="20">
        <f t="shared" si="24"/>
        <v>0</v>
      </c>
      <c r="H297" s="21" t="str">
        <f t="shared" ca="1" si="25"/>
        <v/>
      </c>
    </row>
    <row r="298" spans="2:8">
      <c r="B298" s="22">
        <f t="shared" si="26"/>
        <v>46578</v>
      </c>
      <c r="C298" s="18">
        <f t="shared" si="22"/>
        <v>7</v>
      </c>
      <c r="D298" s="25"/>
      <c r="E298" s="25"/>
      <c r="F298" s="20" t="str">
        <f t="shared" si="23"/>
        <v>-</v>
      </c>
      <c r="G298" s="20" t="str">
        <f t="shared" si="24"/>
        <v>-</v>
      </c>
      <c r="H298" s="21" t="str">
        <f t="shared" ca="1" si="25"/>
        <v/>
      </c>
    </row>
    <row r="299" spans="2:8">
      <c r="B299" s="22">
        <f t="shared" si="26"/>
        <v>46579</v>
      </c>
      <c r="C299" s="18">
        <f t="shared" si="22"/>
        <v>1</v>
      </c>
      <c r="D299" s="25"/>
      <c r="E299" s="25"/>
      <c r="F299" s="20" t="str">
        <f t="shared" si="23"/>
        <v>-</v>
      </c>
      <c r="G299" s="20" t="str">
        <f t="shared" si="24"/>
        <v>-</v>
      </c>
      <c r="H299" s="21" t="str">
        <f t="shared" ca="1" si="25"/>
        <v/>
      </c>
    </row>
    <row r="300" spans="2:8">
      <c r="B300" s="22">
        <f t="shared" si="26"/>
        <v>46580</v>
      </c>
      <c r="C300" s="18">
        <f t="shared" si="22"/>
        <v>2</v>
      </c>
      <c r="D300" s="25"/>
      <c r="E300" s="25"/>
      <c r="F300" s="20" t="str">
        <f t="shared" si="23"/>
        <v>-</v>
      </c>
      <c r="G300" s="20" t="str">
        <f t="shared" si="24"/>
        <v>-</v>
      </c>
      <c r="H300" s="21" t="str">
        <f t="shared" ca="1" si="25"/>
        <v/>
      </c>
    </row>
    <row r="301" spans="2:8">
      <c r="B301" s="22">
        <f t="shared" si="26"/>
        <v>46581</v>
      </c>
      <c r="C301" s="18">
        <f t="shared" si="22"/>
        <v>3</v>
      </c>
      <c r="D301" s="25"/>
      <c r="E301" s="25"/>
      <c r="F301" s="20" t="str">
        <f t="shared" si="23"/>
        <v>-</v>
      </c>
      <c r="G301" s="20" t="str">
        <f t="shared" si="24"/>
        <v>-</v>
      </c>
      <c r="H301" s="21" t="str">
        <f t="shared" ca="1" si="25"/>
        <v/>
      </c>
    </row>
    <row r="302" spans="2:8">
      <c r="B302" s="22">
        <f t="shared" si="26"/>
        <v>46582</v>
      </c>
      <c r="C302" s="18">
        <f t="shared" si="22"/>
        <v>4</v>
      </c>
      <c r="D302" s="25"/>
      <c r="E302" s="25"/>
      <c r="F302" s="20" t="str">
        <f t="shared" si="23"/>
        <v>-</v>
      </c>
      <c r="G302" s="20" t="str">
        <f t="shared" si="24"/>
        <v>-</v>
      </c>
      <c r="H302" s="21" t="str">
        <f t="shared" ca="1" si="25"/>
        <v/>
      </c>
    </row>
    <row r="303" spans="2:8">
      <c r="B303" s="22">
        <f t="shared" si="26"/>
        <v>46583</v>
      </c>
      <c r="C303" s="18">
        <f t="shared" si="22"/>
        <v>5</v>
      </c>
      <c r="D303" s="25"/>
      <c r="E303" s="25"/>
      <c r="F303" s="20" t="str">
        <f t="shared" si="23"/>
        <v>-</v>
      </c>
      <c r="G303" s="20" t="str">
        <f t="shared" si="24"/>
        <v>-</v>
      </c>
      <c r="H303" s="21" t="str">
        <f t="shared" ca="1" si="25"/>
        <v/>
      </c>
    </row>
    <row r="304" spans="2:8">
      <c r="B304" s="22">
        <f t="shared" si="26"/>
        <v>46584</v>
      </c>
      <c r="C304" s="18">
        <f t="shared" si="22"/>
        <v>6</v>
      </c>
      <c r="D304" s="25"/>
      <c r="E304" s="25"/>
      <c r="F304" s="20">
        <f t="shared" si="23"/>
        <v>0</v>
      </c>
      <c r="G304" s="20">
        <f t="shared" si="24"/>
        <v>0</v>
      </c>
      <c r="H304" s="21" t="str">
        <f t="shared" ca="1" si="25"/>
        <v/>
      </c>
    </row>
    <row r="305" spans="2:8">
      <c r="B305" s="22">
        <f t="shared" si="26"/>
        <v>46585</v>
      </c>
      <c r="C305" s="18">
        <f t="shared" si="22"/>
        <v>7</v>
      </c>
      <c r="D305" s="25"/>
      <c r="E305" s="25"/>
      <c r="F305" s="20" t="str">
        <f t="shared" si="23"/>
        <v>-</v>
      </c>
      <c r="G305" s="20" t="str">
        <f t="shared" si="24"/>
        <v>-</v>
      </c>
      <c r="H305" s="21" t="str">
        <f t="shared" ca="1" si="25"/>
        <v/>
      </c>
    </row>
    <row r="306" spans="2:8">
      <c r="B306" s="22">
        <f t="shared" si="26"/>
        <v>46586</v>
      </c>
      <c r="C306" s="18">
        <f t="shared" si="22"/>
        <v>1</v>
      </c>
      <c r="D306" s="25"/>
      <c r="E306" s="25"/>
      <c r="F306" s="20" t="str">
        <f t="shared" si="23"/>
        <v>-</v>
      </c>
      <c r="G306" s="20" t="str">
        <f t="shared" si="24"/>
        <v>-</v>
      </c>
      <c r="H306" s="21" t="str">
        <f t="shared" ca="1" si="25"/>
        <v/>
      </c>
    </row>
    <row r="307" spans="2:8">
      <c r="B307" s="22">
        <f t="shared" si="26"/>
        <v>46587</v>
      </c>
      <c r="C307" s="18">
        <f t="shared" si="22"/>
        <v>2</v>
      </c>
      <c r="D307" s="25"/>
      <c r="E307" s="25"/>
      <c r="F307" s="20" t="str">
        <f t="shared" si="23"/>
        <v>-</v>
      </c>
      <c r="G307" s="20" t="str">
        <f t="shared" si="24"/>
        <v>-</v>
      </c>
      <c r="H307" s="21" t="str">
        <f t="shared" ca="1" si="25"/>
        <v/>
      </c>
    </row>
    <row r="308" spans="2:8">
      <c r="B308" s="22">
        <f t="shared" si="26"/>
        <v>46588</v>
      </c>
      <c r="C308" s="18">
        <f t="shared" si="22"/>
        <v>3</v>
      </c>
      <c r="D308" s="25"/>
      <c r="E308" s="25"/>
      <c r="F308" s="20" t="str">
        <f t="shared" si="23"/>
        <v>-</v>
      </c>
      <c r="G308" s="20" t="str">
        <f t="shared" si="24"/>
        <v>-</v>
      </c>
      <c r="H308" s="21" t="str">
        <f t="shared" ca="1" si="25"/>
        <v/>
      </c>
    </row>
    <row r="309" spans="2:8">
      <c r="B309" s="22">
        <f t="shared" si="26"/>
        <v>46589</v>
      </c>
      <c r="C309" s="18">
        <f t="shared" si="22"/>
        <v>4</v>
      </c>
      <c r="D309" s="25"/>
      <c r="E309" s="25"/>
      <c r="F309" s="20" t="str">
        <f t="shared" si="23"/>
        <v>-</v>
      </c>
      <c r="G309" s="20" t="str">
        <f t="shared" si="24"/>
        <v>-</v>
      </c>
      <c r="H309" s="21" t="str">
        <f t="shared" ca="1" si="25"/>
        <v/>
      </c>
    </row>
    <row r="310" spans="2:8">
      <c r="B310" s="22">
        <f t="shared" si="26"/>
        <v>46590</v>
      </c>
      <c r="C310" s="18">
        <f t="shared" si="22"/>
        <v>5</v>
      </c>
      <c r="D310" s="25"/>
      <c r="E310" s="25"/>
      <c r="F310" s="20" t="str">
        <f t="shared" si="23"/>
        <v>-</v>
      </c>
      <c r="G310" s="20" t="str">
        <f t="shared" si="24"/>
        <v>-</v>
      </c>
      <c r="H310" s="21" t="str">
        <f t="shared" ca="1" si="25"/>
        <v/>
      </c>
    </row>
    <row r="311" spans="2:8">
      <c r="B311" s="22">
        <f t="shared" si="26"/>
        <v>46591</v>
      </c>
      <c r="C311" s="18">
        <f t="shared" si="22"/>
        <v>6</v>
      </c>
      <c r="D311" s="25"/>
      <c r="E311" s="25"/>
      <c r="F311" s="20">
        <f t="shared" si="23"/>
        <v>0</v>
      </c>
      <c r="G311" s="20">
        <f t="shared" si="24"/>
        <v>0</v>
      </c>
      <c r="H311" s="21" t="str">
        <f t="shared" ca="1" si="25"/>
        <v/>
      </c>
    </row>
    <row r="312" spans="2:8">
      <c r="B312" s="22">
        <f t="shared" si="26"/>
        <v>46592</v>
      </c>
      <c r="C312" s="18">
        <f t="shared" si="22"/>
        <v>7</v>
      </c>
      <c r="D312" s="25"/>
      <c r="E312" s="25"/>
      <c r="F312" s="20" t="str">
        <f t="shared" si="23"/>
        <v>-</v>
      </c>
      <c r="G312" s="20" t="str">
        <f t="shared" si="24"/>
        <v>-</v>
      </c>
      <c r="H312" s="21" t="str">
        <f t="shared" ca="1" si="25"/>
        <v/>
      </c>
    </row>
    <row r="313" spans="2:8">
      <c r="B313" s="22">
        <f t="shared" si="26"/>
        <v>46593</v>
      </c>
      <c r="C313" s="18">
        <f t="shared" si="22"/>
        <v>1</v>
      </c>
      <c r="D313" s="25"/>
      <c r="E313" s="25"/>
      <c r="F313" s="20" t="str">
        <f t="shared" si="23"/>
        <v>-</v>
      </c>
      <c r="G313" s="20" t="str">
        <f t="shared" si="24"/>
        <v>-</v>
      </c>
      <c r="H313" s="21" t="str">
        <f t="shared" ca="1" si="25"/>
        <v/>
      </c>
    </row>
    <row r="314" spans="2:8">
      <c r="B314" s="22">
        <f t="shared" si="26"/>
        <v>46594</v>
      </c>
      <c r="C314" s="18">
        <f t="shared" si="22"/>
        <v>2</v>
      </c>
      <c r="D314" s="25"/>
      <c r="E314" s="25"/>
      <c r="F314" s="20" t="str">
        <f t="shared" si="23"/>
        <v>-</v>
      </c>
      <c r="G314" s="20" t="str">
        <f t="shared" si="24"/>
        <v>-</v>
      </c>
      <c r="H314" s="21" t="str">
        <f t="shared" ca="1" si="25"/>
        <v/>
      </c>
    </row>
    <row r="315" spans="2:8">
      <c r="B315" s="22">
        <f t="shared" si="26"/>
        <v>46595</v>
      </c>
      <c r="C315" s="18">
        <f t="shared" si="22"/>
        <v>3</v>
      </c>
      <c r="D315" s="25"/>
      <c r="E315" s="25"/>
      <c r="F315" s="20" t="str">
        <f t="shared" si="23"/>
        <v>-</v>
      </c>
      <c r="G315" s="20" t="str">
        <f t="shared" si="24"/>
        <v>-</v>
      </c>
      <c r="H315" s="21" t="str">
        <f t="shared" ca="1" si="25"/>
        <v/>
      </c>
    </row>
    <row r="316" spans="2:8">
      <c r="B316" s="22">
        <f t="shared" si="26"/>
        <v>46596</v>
      </c>
      <c r="C316" s="18">
        <f t="shared" si="22"/>
        <v>4</v>
      </c>
      <c r="D316" s="25"/>
      <c r="E316" s="25"/>
      <c r="F316" s="20" t="str">
        <f t="shared" si="23"/>
        <v>-</v>
      </c>
      <c r="G316" s="20" t="str">
        <f t="shared" si="24"/>
        <v>-</v>
      </c>
      <c r="H316" s="21" t="str">
        <f t="shared" ca="1" si="25"/>
        <v/>
      </c>
    </row>
    <row r="317" spans="2:8">
      <c r="B317" s="22">
        <f t="shared" si="26"/>
        <v>46597</v>
      </c>
      <c r="C317" s="18">
        <f t="shared" si="22"/>
        <v>5</v>
      </c>
      <c r="D317" s="25"/>
      <c r="E317" s="25"/>
      <c r="F317" s="20" t="str">
        <f t="shared" si="23"/>
        <v>-</v>
      </c>
      <c r="G317" s="20" t="str">
        <f t="shared" si="24"/>
        <v>-</v>
      </c>
      <c r="H317" s="21" t="str">
        <f t="shared" ca="1" si="25"/>
        <v/>
      </c>
    </row>
    <row r="318" spans="2:8">
      <c r="B318" s="22">
        <f t="shared" si="26"/>
        <v>46598</v>
      </c>
      <c r="C318" s="18">
        <f t="shared" si="22"/>
        <v>6</v>
      </c>
      <c r="D318" s="25"/>
      <c r="E318" s="25"/>
      <c r="F318" s="20">
        <f t="shared" si="23"/>
        <v>0</v>
      </c>
      <c r="G318" s="20">
        <f t="shared" si="24"/>
        <v>0</v>
      </c>
      <c r="H318" s="21" t="str">
        <f t="shared" ca="1" si="25"/>
        <v/>
      </c>
    </row>
    <row r="319" spans="2:8">
      <c r="B319" s="22">
        <f t="shared" si="26"/>
        <v>46599</v>
      </c>
      <c r="C319" s="18">
        <f t="shared" si="22"/>
        <v>7</v>
      </c>
      <c r="D319" s="25"/>
      <c r="E319" s="25"/>
      <c r="F319" s="20" t="str">
        <f t="shared" si="23"/>
        <v>-</v>
      </c>
      <c r="G319" s="20" t="str">
        <f t="shared" si="24"/>
        <v>-</v>
      </c>
      <c r="H319" s="21" t="str">
        <f t="shared" ca="1" si="25"/>
        <v/>
      </c>
    </row>
    <row r="320" spans="2:8">
      <c r="B320" s="22">
        <f t="shared" si="26"/>
        <v>46600</v>
      </c>
      <c r="C320" s="18">
        <f t="shared" si="22"/>
        <v>1</v>
      </c>
      <c r="D320" s="25"/>
      <c r="E320" s="25"/>
      <c r="F320" s="20" t="str">
        <f t="shared" si="23"/>
        <v>-</v>
      </c>
      <c r="G320" s="20" t="str">
        <f t="shared" si="24"/>
        <v>-</v>
      </c>
      <c r="H320" s="21" t="str">
        <f t="shared" ca="1" si="25"/>
        <v/>
      </c>
    </row>
    <row r="321" spans="2:8">
      <c r="B321" s="22">
        <f t="shared" si="26"/>
        <v>46601</v>
      </c>
      <c r="C321" s="18">
        <f t="shared" si="22"/>
        <v>2</v>
      </c>
      <c r="D321" s="25"/>
      <c r="E321" s="25"/>
      <c r="F321" s="20" t="str">
        <f t="shared" si="23"/>
        <v>-</v>
      </c>
      <c r="G321" s="20" t="str">
        <f t="shared" si="24"/>
        <v>-</v>
      </c>
      <c r="H321" s="21" t="str">
        <f t="shared" ca="1" si="25"/>
        <v/>
      </c>
    </row>
    <row r="322" spans="2:8">
      <c r="B322" s="22">
        <f t="shared" si="26"/>
        <v>46602</v>
      </c>
      <c r="C322" s="18">
        <f t="shared" si="22"/>
        <v>3</v>
      </c>
      <c r="D322" s="25"/>
      <c r="E322" s="25"/>
      <c r="F322" s="20" t="str">
        <f t="shared" si="23"/>
        <v>-</v>
      </c>
      <c r="G322" s="20" t="str">
        <f t="shared" si="24"/>
        <v>-</v>
      </c>
      <c r="H322" s="21" t="str">
        <f t="shared" ca="1" si="25"/>
        <v/>
      </c>
    </row>
    <row r="323" spans="2:8">
      <c r="B323" s="22">
        <f t="shared" si="26"/>
        <v>46603</v>
      </c>
      <c r="C323" s="18">
        <f t="shared" si="22"/>
        <v>4</v>
      </c>
      <c r="D323" s="25"/>
      <c r="E323" s="25"/>
      <c r="F323" s="20" t="str">
        <f t="shared" si="23"/>
        <v>-</v>
      </c>
      <c r="G323" s="20" t="str">
        <f t="shared" si="24"/>
        <v>-</v>
      </c>
      <c r="H323" s="21" t="str">
        <f t="shared" ca="1" si="25"/>
        <v/>
      </c>
    </row>
    <row r="324" spans="2:8">
      <c r="B324" s="22">
        <f>B323+1</f>
        <v>46604</v>
      </c>
      <c r="C324" s="18">
        <f t="shared" si="22"/>
        <v>5</v>
      </c>
      <c r="D324" s="25"/>
      <c r="E324" s="25"/>
      <c r="F324" s="20" t="str">
        <f t="shared" si="23"/>
        <v>-</v>
      </c>
      <c r="G324" s="20" t="str">
        <f t="shared" si="24"/>
        <v>-</v>
      </c>
      <c r="H324" s="21" t="str">
        <f t="shared" ca="1" si="25"/>
        <v/>
      </c>
    </row>
    <row r="325" spans="2:8">
      <c r="B325" s="22">
        <f t="shared" ref="B325:B341" si="27">B324+1</f>
        <v>46605</v>
      </c>
      <c r="C325" s="18">
        <f t="shared" si="22"/>
        <v>6</v>
      </c>
      <c r="D325" s="25"/>
      <c r="E325" s="25"/>
      <c r="F325" s="20">
        <f t="shared" si="23"/>
        <v>0</v>
      </c>
      <c r="G325" s="20">
        <f t="shared" si="24"/>
        <v>0</v>
      </c>
      <c r="H325" s="21" t="str">
        <f t="shared" ca="1" si="25"/>
        <v/>
      </c>
    </row>
    <row r="326" spans="2:8">
      <c r="B326" s="22">
        <f t="shared" si="27"/>
        <v>46606</v>
      </c>
      <c r="C326" s="18">
        <f t="shared" si="22"/>
        <v>7</v>
      </c>
      <c r="D326" s="25"/>
      <c r="E326" s="25"/>
      <c r="F326" s="20" t="str">
        <f t="shared" si="23"/>
        <v>-</v>
      </c>
      <c r="G326" s="20" t="str">
        <f t="shared" si="24"/>
        <v>-</v>
      </c>
      <c r="H326" s="21" t="str">
        <f t="shared" ca="1" si="25"/>
        <v/>
      </c>
    </row>
    <row r="327" spans="2:8">
      <c r="B327" s="22">
        <f t="shared" si="27"/>
        <v>46607</v>
      </c>
      <c r="C327" s="18">
        <f t="shared" si="22"/>
        <v>1</v>
      </c>
      <c r="D327" s="25"/>
      <c r="E327" s="25"/>
      <c r="F327" s="20" t="str">
        <f t="shared" si="23"/>
        <v>-</v>
      </c>
      <c r="G327" s="20" t="str">
        <f t="shared" si="24"/>
        <v>-</v>
      </c>
      <c r="H327" s="21" t="str">
        <f t="shared" ca="1" si="25"/>
        <v/>
      </c>
    </row>
    <row r="328" spans="2:8">
      <c r="B328" s="22">
        <f t="shared" si="27"/>
        <v>46608</v>
      </c>
      <c r="C328" s="18">
        <f t="shared" si="22"/>
        <v>2</v>
      </c>
      <c r="D328" s="25"/>
      <c r="E328" s="25"/>
      <c r="F328" s="20" t="str">
        <f t="shared" si="23"/>
        <v>-</v>
      </c>
      <c r="G328" s="20" t="str">
        <f t="shared" si="24"/>
        <v>-</v>
      </c>
      <c r="H328" s="21" t="str">
        <f t="shared" ca="1" si="25"/>
        <v/>
      </c>
    </row>
    <row r="329" spans="2:8">
      <c r="B329" s="22">
        <f t="shared" si="27"/>
        <v>46609</v>
      </c>
      <c r="C329" s="18">
        <f t="shared" si="22"/>
        <v>3</v>
      </c>
      <c r="D329" s="25"/>
      <c r="E329" s="25"/>
      <c r="F329" s="20" t="str">
        <f t="shared" si="23"/>
        <v>-</v>
      </c>
      <c r="G329" s="20" t="str">
        <f t="shared" si="24"/>
        <v>-</v>
      </c>
      <c r="H329" s="21" t="str">
        <f t="shared" ca="1" si="25"/>
        <v/>
      </c>
    </row>
    <row r="330" spans="2:8">
      <c r="B330" s="22">
        <f t="shared" si="27"/>
        <v>46610</v>
      </c>
      <c r="C330" s="18">
        <f t="shared" si="22"/>
        <v>4</v>
      </c>
      <c r="D330" s="25"/>
      <c r="E330" s="25"/>
      <c r="F330" s="20" t="str">
        <f t="shared" si="23"/>
        <v>-</v>
      </c>
      <c r="G330" s="20" t="str">
        <f t="shared" si="24"/>
        <v>-</v>
      </c>
      <c r="H330" s="21" t="str">
        <f t="shared" ca="1" si="25"/>
        <v/>
      </c>
    </row>
    <row r="331" spans="2:8">
      <c r="B331" s="22">
        <f t="shared" si="27"/>
        <v>46611</v>
      </c>
      <c r="C331" s="18">
        <f t="shared" ref="C331:C394" si="28">WEEKDAY(B331)</f>
        <v>5</v>
      </c>
      <c r="D331" s="25"/>
      <c r="E331" s="25"/>
      <c r="F331" s="20" t="str">
        <f t="shared" si="23"/>
        <v>-</v>
      </c>
      <c r="G331" s="20" t="str">
        <f t="shared" si="24"/>
        <v>-</v>
      </c>
      <c r="H331" s="21" t="str">
        <f t="shared" ca="1" si="25"/>
        <v/>
      </c>
    </row>
    <row r="332" spans="2:8">
      <c r="B332" s="22">
        <f t="shared" si="27"/>
        <v>46612</v>
      </c>
      <c r="C332" s="18">
        <f t="shared" si="28"/>
        <v>6</v>
      </c>
      <c r="D332" s="25"/>
      <c r="E332" s="25"/>
      <c r="F332" s="20">
        <f t="shared" si="23"/>
        <v>0</v>
      </c>
      <c r="G332" s="20">
        <f t="shared" si="24"/>
        <v>0</v>
      </c>
      <c r="H332" s="21" t="str">
        <f t="shared" ca="1" si="25"/>
        <v/>
      </c>
    </row>
    <row r="333" spans="2:8">
      <c r="B333" s="22">
        <f t="shared" si="27"/>
        <v>46613</v>
      </c>
      <c r="C333" s="18">
        <f t="shared" si="28"/>
        <v>7</v>
      </c>
      <c r="D333" s="25"/>
      <c r="E333" s="25"/>
      <c r="F333" s="20" t="str">
        <f t="shared" si="23"/>
        <v>-</v>
      </c>
      <c r="G333" s="20" t="str">
        <f t="shared" si="24"/>
        <v>-</v>
      </c>
      <c r="H333" s="21" t="str">
        <f t="shared" ca="1" si="25"/>
        <v/>
      </c>
    </row>
    <row r="334" spans="2:8">
      <c r="B334" s="22">
        <f t="shared" si="27"/>
        <v>46614</v>
      </c>
      <c r="C334" s="18">
        <f t="shared" si="28"/>
        <v>1</v>
      </c>
      <c r="D334" s="25"/>
      <c r="E334" s="25"/>
      <c r="F334" s="20" t="str">
        <f t="shared" si="23"/>
        <v>-</v>
      </c>
      <c r="G334" s="20" t="str">
        <f t="shared" si="24"/>
        <v>-</v>
      </c>
      <c r="H334" s="21" t="str">
        <f t="shared" ca="1" si="25"/>
        <v/>
      </c>
    </row>
    <row r="335" spans="2:8">
      <c r="B335" s="22">
        <f t="shared" si="27"/>
        <v>46615</v>
      </c>
      <c r="C335" s="18">
        <f t="shared" si="28"/>
        <v>2</v>
      </c>
      <c r="D335" s="25"/>
      <c r="E335" s="25"/>
      <c r="F335" s="20" t="str">
        <f t="shared" si="23"/>
        <v>-</v>
      </c>
      <c r="G335" s="20" t="str">
        <f t="shared" si="24"/>
        <v>-</v>
      </c>
      <c r="H335" s="21" t="str">
        <f t="shared" ca="1" si="25"/>
        <v/>
      </c>
    </row>
    <row r="336" spans="2:8">
      <c r="B336" s="22">
        <f t="shared" si="27"/>
        <v>46616</v>
      </c>
      <c r="C336" s="18">
        <f t="shared" si="28"/>
        <v>3</v>
      </c>
      <c r="D336" s="25"/>
      <c r="E336" s="25"/>
      <c r="F336" s="20" t="str">
        <f t="shared" si="23"/>
        <v>-</v>
      </c>
      <c r="G336" s="20" t="str">
        <f t="shared" si="24"/>
        <v>-</v>
      </c>
      <c r="H336" s="21" t="str">
        <f t="shared" ca="1" si="25"/>
        <v/>
      </c>
    </row>
    <row r="337" spans="2:8">
      <c r="B337" s="22">
        <f t="shared" si="27"/>
        <v>46617</v>
      </c>
      <c r="C337" s="18">
        <f t="shared" si="28"/>
        <v>4</v>
      </c>
      <c r="D337" s="25"/>
      <c r="E337" s="25"/>
      <c r="F337" s="20" t="str">
        <f t="shared" ref="F337:F400" si="29">IF(MOD(C337-$C$7,7)=5,COUNTIFS(C331:C337,1,D331:D337,"■")+COUNTIFS(C331:C337,7,D331:D337,"■"),"-")</f>
        <v>-</v>
      </c>
      <c r="G337" s="20" t="str">
        <f t="shared" ref="G337:G400" si="30">IF(MOD(C337-$C$7,7)=5,COUNTIF(E331:E337,"○")+COUNTIF(E331:E337,"●"),"-")</f>
        <v>-</v>
      </c>
      <c r="H337" s="21" t="str">
        <f t="shared" ref="H337:H400" ca="1" si="31">IF(AND(D337="",OFFSET(D337,-MOD(C337-$C$7+1,7),0)=""),"",IF(MOD(C337-$C$7,7)&lt;&gt;5,"-",IF(F337&lt;=G337,"達成","×")))</f>
        <v/>
      </c>
    </row>
    <row r="338" spans="2:8">
      <c r="B338" s="22">
        <f t="shared" si="27"/>
        <v>46618</v>
      </c>
      <c r="C338" s="18">
        <f t="shared" si="28"/>
        <v>5</v>
      </c>
      <c r="D338" s="25"/>
      <c r="E338" s="25"/>
      <c r="F338" s="20" t="str">
        <f t="shared" si="29"/>
        <v>-</v>
      </c>
      <c r="G338" s="20" t="str">
        <f t="shared" si="30"/>
        <v>-</v>
      </c>
      <c r="H338" s="21" t="str">
        <f t="shared" ca="1" si="31"/>
        <v/>
      </c>
    </row>
    <row r="339" spans="2:8">
      <c r="B339" s="22">
        <f t="shared" si="27"/>
        <v>46619</v>
      </c>
      <c r="C339" s="18">
        <f t="shared" si="28"/>
        <v>6</v>
      </c>
      <c r="D339" s="25"/>
      <c r="E339" s="25"/>
      <c r="F339" s="20">
        <f t="shared" si="29"/>
        <v>0</v>
      </c>
      <c r="G339" s="20">
        <f t="shared" si="30"/>
        <v>0</v>
      </c>
      <c r="H339" s="21" t="str">
        <f t="shared" ca="1" si="31"/>
        <v/>
      </c>
    </row>
    <row r="340" spans="2:8">
      <c r="B340" s="22">
        <f t="shared" si="27"/>
        <v>46620</v>
      </c>
      <c r="C340" s="18">
        <f t="shared" si="28"/>
        <v>7</v>
      </c>
      <c r="D340" s="25"/>
      <c r="E340" s="25"/>
      <c r="F340" s="20" t="str">
        <f t="shared" si="29"/>
        <v>-</v>
      </c>
      <c r="G340" s="20" t="str">
        <f t="shared" si="30"/>
        <v>-</v>
      </c>
      <c r="H340" s="21" t="str">
        <f t="shared" ca="1" si="31"/>
        <v/>
      </c>
    </row>
    <row r="341" spans="2:8">
      <c r="B341" s="22">
        <f t="shared" si="27"/>
        <v>46621</v>
      </c>
      <c r="C341" s="18">
        <f t="shared" si="28"/>
        <v>1</v>
      </c>
      <c r="D341" s="25"/>
      <c r="E341" s="25"/>
      <c r="F341" s="20" t="str">
        <f t="shared" si="29"/>
        <v>-</v>
      </c>
      <c r="G341" s="20" t="str">
        <f t="shared" si="30"/>
        <v>-</v>
      </c>
      <c r="H341" s="21" t="str">
        <f t="shared" ca="1" si="31"/>
        <v/>
      </c>
    </row>
    <row r="342" spans="2:8">
      <c r="B342" s="22">
        <f t="shared" ref="B342:B372" si="32">B341+1</f>
        <v>46622</v>
      </c>
      <c r="C342" s="18">
        <f t="shared" si="28"/>
        <v>2</v>
      </c>
      <c r="D342" s="25"/>
      <c r="E342" s="25"/>
      <c r="F342" s="20" t="str">
        <f t="shared" si="29"/>
        <v>-</v>
      </c>
      <c r="G342" s="20" t="str">
        <f t="shared" si="30"/>
        <v>-</v>
      </c>
      <c r="H342" s="21" t="str">
        <f t="shared" ca="1" si="31"/>
        <v/>
      </c>
    </row>
    <row r="343" spans="2:8">
      <c r="B343" s="22">
        <f t="shared" si="32"/>
        <v>46623</v>
      </c>
      <c r="C343" s="18">
        <f t="shared" si="28"/>
        <v>3</v>
      </c>
      <c r="D343" s="25"/>
      <c r="E343" s="25"/>
      <c r="F343" s="20" t="str">
        <f t="shared" si="29"/>
        <v>-</v>
      </c>
      <c r="G343" s="20" t="str">
        <f t="shared" si="30"/>
        <v>-</v>
      </c>
      <c r="H343" s="21" t="str">
        <f t="shared" ca="1" si="31"/>
        <v/>
      </c>
    </row>
    <row r="344" spans="2:8">
      <c r="B344" s="22">
        <f t="shared" si="32"/>
        <v>46624</v>
      </c>
      <c r="C344" s="18">
        <f t="shared" si="28"/>
        <v>4</v>
      </c>
      <c r="D344" s="25"/>
      <c r="E344" s="25"/>
      <c r="F344" s="20" t="str">
        <f t="shared" si="29"/>
        <v>-</v>
      </c>
      <c r="G344" s="20" t="str">
        <f t="shared" si="30"/>
        <v>-</v>
      </c>
      <c r="H344" s="21" t="str">
        <f t="shared" ca="1" si="31"/>
        <v/>
      </c>
    </row>
    <row r="345" spans="2:8">
      <c r="B345" s="22">
        <f t="shared" si="32"/>
        <v>46625</v>
      </c>
      <c r="C345" s="18">
        <f t="shared" si="28"/>
        <v>5</v>
      </c>
      <c r="D345" s="25"/>
      <c r="E345" s="25"/>
      <c r="F345" s="20" t="str">
        <f t="shared" si="29"/>
        <v>-</v>
      </c>
      <c r="G345" s="20" t="str">
        <f t="shared" si="30"/>
        <v>-</v>
      </c>
      <c r="H345" s="21" t="str">
        <f t="shared" ca="1" si="31"/>
        <v/>
      </c>
    </row>
    <row r="346" spans="2:8">
      <c r="B346" s="22">
        <f t="shared" si="32"/>
        <v>46626</v>
      </c>
      <c r="C346" s="18">
        <f t="shared" si="28"/>
        <v>6</v>
      </c>
      <c r="D346" s="25"/>
      <c r="E346" s="25"/>
      <c r="F346" s="20">
        <f t="shared" si="29"/>
        <v>0</v>
      </c>
      <c r="G346" s="20">
        <f t="shared" si="30"/>
        <v>0</v>
      </c>
      <c r="H346" s="21" t="str">
        <f t="shared" ca="1" si="31"/>
        <v/>
      </c>
    </row>
    <row r="347" spans="2:8">
      <c r="B347" s="22">
        <f t="shared" si="32"/>
        <v>46627</v>
      </c>
      <c r="C347" s="18">
        <f t="shared" si="28"/>
        <v>7</v>
      </c>
      <c r="D347" s="25"/>
      <c r="E347" s="25"/>
      <c r="F347" s="20" t="str">
        <f t="shared" si="29"/>
        <v>-</v>
      </c>
      <c r="G347" s="20" t="str">
        <f t="shared" si="30"/>
        <v>-</v>
      </c>
      <c r="H347" s="21" t="str">
        <f t="shared" ca="1" si="31"/>
        <v/>
      </c>
    </row>
    <row r="348" spans="2:8">
      <c r="B348" s="22">
        <f t="shared" si="32"/>
        <v>46628</v>
      </c>
      <c r="C348" s="18">
        <f t="shared" si="28"/>
        <v>1</v>
      </c>
      <c r="D348" s="25"/>
      <c r="E348" s="25"/>
      <c r="F348" s="20" t="str">
        <f t="shared" si="29"/>
        <v>-</v>
      </c>
      <c r="G348" s="20" t="str">
        <f t="shared" si="30"/>
        <v>-</v>
      </c>
      <c r="H348" s="21" t="str">
        <f t="shared" ca="1" si="31"/>
        <v/>
      </c>
    </row>
    <row r="349" spans="2:8">
      <c r="B349" s="22">
        <f t="shared" si="32"/>
        <v>46629</v>
      </c>
      <c r="C349" s="18">
        <f t="shared" si="28"/>
        <v>2</v>
      </c>
      <c r="D349" s="25"/>
      <c r="E349" s="25"/>
      <c r="F349" s="20" t="str">
        <f t="shared" si="29"/>
        <v>-</v>
      </c>
      <c r="G349" s="20" t="str">
        <f t="shared" si="30"/>
        <v>-</v>
      </c>
      <c r="H349" s="21" t="str">
        <f t="shared" ca="1" si="31"/>
        <v/>
      </c>
    </row>
    <row r="350" spans="2:8">
      <c r="B350" s="22">
        <f t="shared" si="32"/>
        <v>46630</v>
      </c>
      <c r="C350" s="18">
        <f t="shared" si="28"/>
        <v>3</v>
      </c>
      <c r="D350" s="25"/>
      <c r="E350" s="25"/>
      <c r="F350" s="20" t="str">
        <f t="shared" si="29"/>
        <v>-</v>
      </c>
      <c r="G350" s="20" t="str">
        <f t="shared" si="30"/>
        <v>-</v>
      </c>
      <c r="H350" s="21" t="str">
        <f t="shared" ca="1" si="31"/>
        <v/>
      </c>
    </row>
    <row r="351" spans="2:8">
      <c r="B351" s="22">
        <f t="shared" si="32"/>
        <v>46631</v>
      </c>
      <c r="C351" s="18">
        <f t="shared" si="28"/>
        <v>4</v>
      </c>
      <c r="D351" s="25"/>
      <c r="E351" s="25"/>
      <c r="F351" s="20" t="str">
        <f t="shared" si="29"/>
        <v>-</v>
      </c>
      <c r="G351" s="20" t="str">
        <f t="shared" si="30"/>
        <v>-</v>
      </c>
      <c r="H351" s="21" t="str">
        <f t="shared" ca="1" si="31"/>
        <v/>
      </c>
    </row>
    <row r="352" spans="2:8">
      <c r="B352" s="22">
        <f t="shared" si="32"/>
        <v>46632</v>
      </c>
      <c r="C352" s="18">
        <f t="shared" si="28"/>
        <v>5</v>
      </c>
      <c r="D352" s="25"/>
      <c r="E352" s="25"/>
      <c r="F352" s="20" t="str">
        <f t="shared" si="29"/>
        <v>-</v>
      </c>
      <c r="G352" s="20" t="str">
        <f t="shared" si="30"/>
        <v>-</v>
      </c>
      <c r="H352" s="21" t="str">
        <f t="shared" ca="1" si="31"/>
        <v/>
      </c>
    </row>
    <row r="353" spans="2:8">
      <c r="B353" s="22">
        <f t="shared" si="32"/>
        <v>46633</v>
      </c>
      <c r="C353" s="18">
        <f t="shared" si="28"/>
        <v>6</v>
      </c>
      <c r="D353" s="25"/>
      <c r="E353" s="25"/>
      <c r="F353" s="20">
        <f t="shared" si="29"/>
        <v>0</v>
      </c>
      <c r="G353" s="20">
        <f t="shared" si="30"/>
        <v>0</v>
      </c>
      <c r="H353" s="21" t="str">
        <f t="shared" ca="1" si="31"/>
        <v/>
      </c>
    </row>
    <row r="354" spans="2:8">
      <c r="B354" s="22">
        <f t="shared" si="32"/>
        <v>46634</v>
      </c>
      <c r="C354" s="18">
        <f t="shared" si="28"/>
        <v>7</v>
      </c>
      <c r="D354" s="25"/>
      <c r="E354" s="25"/>
      <c r="F354" s="20" t="str">
        <f t="shared" si="29"/>
        <v>-</v>
      </c>
      <c r="G354" s="20" t="str">
        <f t="shared" si="30"/>
        <v>-</v>
      </c>
      <c r="H354" s="21" t="str">
        <f t="shared" ca="1" si="31"/>
        <v/>
      </c>
    </row>
    <row r="355" spans="2:8">
      <c r="B355" s="22">
        <f t="shared" si="32"/>
        <v>46635</v>
      </c>
      <c r="C355" s="18">
        <f t="shared" si="28"/>
        <v>1</v>
      </c>
      <c r="D355" s="25"/>
      <c r="E355" s="25"/>
      <c r="F355" s="20" t="str">
        <f t="shared" si="29"/>
        <v>-</v>
      </c>
      <c r="G355" s="20" t="str">
        <f t="shared" si="30"/>
        <v>-</v>
      </c>
      <c r="H355" s="21" t="str">
        <f t="shared" ca="1" si="31"/>
        <v/>
      </c>
    </row>
    <row r="356" spans="2:8">
      <c r="B356" s="22">
        <f t="shared" si="32"/>
        <v>46636</v>
      </c>
      <c r="C356" s="18">
        <f t="shared" si="28"/>
        <v>2</v>
      </c>
      <c r="D356" s="25"/>
      <c r="E356" s="25"/>
      <c r="F356" s="20" t="str">
        <f t="shared" si="29"/>
        <v>-</v>
      </c>
      <c r="G356" s="20" t="str">
        <f t="shared" si="30"/>
        <v>-</v>
      </c>
      <c r="H356" s="21" t="str">
        <f t="shared" ca="1" si="31"/>
        <v/>
      </c>
    </row>
    <row r="357" spans="2:8">
      <c r="B357" s="22">
        <f t="shared" si="32"/>
        <v>46637</v>
      </c>
      <c r="C357" s="18">
        <f t="shared" si="28"/>
        <v>3</v>
      </c>
      <c r="D357" s="25"/>
      <c r="E357" s="25"/>
      <c r="F357" s="20" t="str">
        <f t="shared" si="29"/>
        <v>-</v>
      </c>
      <c r="G357" s="20" t="str">
        <f t="shared" si="30"/>
        <v>-</v>
      </c>
      <c r="H357" s="21" t="str">
        <f t="shared" ca="1" si="31"/>
        <v/>
      </c>
    </row>
    <row r="358" spans="2:8">
      <c r="B358" s="22">
        <f t="shared" si="32"/>
        <v>46638</v>
      </c>
      <c r="C358" s="18">
        <f t="shared" si="28"/>
        <v>4</v>
      </c>
      <c r="D358" s="25"/>
      <c r="E358" s="25"/>
      <c r="F358" s="20" t="str">
        <f t="shared" si="29"/>
        <v>-</v>
      </c>
      <c r="G358" s="20" t="str">
        <f t="shared" si="30"/>
        <v>-</v>
      </c>
      <c r="H358" s="21" t="str">
        <f t="shared" ca="1" si="31"/>
        <v/>
      </c>
    </row>
    <row r="359" spans="2:8">
      <c r="B359" s="22">
        <f t="shared" si="32"/>
        <v>46639</v>
      </c>
      <c r="C359" s="18">
        <f t="shared" si="28"/>
        <v>5</v>
      </c>
      <c r="D359" s="25"/>
      <c r="E359" s="25"/>
      <c r="F359" s="20" t="str">
        <f t="shared" si="29"/>
        <v>-</v>
      </c>
      <c r="G359" s="20" t="str">
        <f t="shared" si="30"/>
        <v>-</v>
      </c>
      <c r="H359" s="21" t="str">
        <f t="shared" ca="1" si="31"/>
        <v/>
      </c>
    </row>
    <row r="360" spans="2:8">
      <c r="B360" s="22">
        <f t="shared" si="32"/>
        <v>46640</v>
      </c>
      <c r="C360" s="18">
        <f t="shared" si="28"/>
        <v>6</v>
      </c>
      <c r="D360" s="25"/>
      <c r="E360" s="25"/>
      <c r="F360" s="20">
        <f t="shared" si="29"/>
        <v>0</v>
      </c>
      <c r="G360" s="20">
        <f t="shared" si="30"/>
        <v>0</v>
      </c>
      <c r="H360" s="21" t="str">
        <f t="shared" ca="1" si="31"/>
        <v/>
      </c>
    </row>
    <row r="361" spans="2:8">
      <c r="B361" s="22">
        <f t="shared" si="32"/>
        <v>46641</v>
      </c>
      <c r="C361" s="18">
        <f t="shared" si="28"/>
        <v>7</v>
      </c>
      <c r="D361" s="25"/>
      <c r="E361" s="25"/>
      <c r="F361" s="20" t="str">
        <f t="shared" si="29"/>
        <v>-</v>
      </c>
      <c r="G361" s="20" t="str">
        <f t="shared" si="30"/>
        <v>-</v>
      </c>
      <c r="H361" s="21" t="str">
        <f t="shared" ca="1" si="31"/>
        <v/>
      </c>
    </row>
    <row r="362" spans="2:8">
      <c r="B362" s="22">
        <f t="shared" si="32"/>
        <v>46642</v>
      </c>
      <c r="C362" s="18">
        <f t="shared" si="28"/>
        <v>1</v>
      </c>
      <c r="D362" s="25"/>
      <c r="E362" s="25"/>
      <c r="F362" s="20" t="str">
        <f t="shared" si="29"/>
        <v>-</v>
      </c>
      <c r="G362" s="20" t="str">
        <f t="shared" si="30"/>
        <v>-</v>
      </c>
      <c r="H362" s="21" t="str">
        <f t="shared" ca="1" si="31"/>
        <v/>
      </c>
    </row>
    <row r="363" spans="2:8">
      <c r="B363" s="22">
        <f t="shared" si="32"/>
        <v>46643</v>
      </c>
      <c r="C363" s="18">
        <f t="shared" si="28"/>
        <v>2</v>
      </c>
      <c r="D363" s="25"/>
      <c r="E363" s="25"/>
      <c r="F363" s="20" t="str">
        <f t="shared" si="29"/>
        <v>-</v>
      </c>
      <c r="G363" s="20" t="str">
        <f t="shared" si="30"/>
        <v>-</v>
      </c>
      <c r="H363" s="21" t="str">
        <f t="shared" ca="1" si="31"/>
        <v/>
      </c>
    </row>
    <row r="364" spans="2:8">
      <c r="B364" s="22">
        <f t="shared" si="32"/>
        <v>46644</v>
      </c>
      <c r="C364" s="18">
        <f t="shared" si="28"/>
        <v>3</v>
      </c>
      <c r="D364" s="25"/>
      <c r="E364" s="25"/>
      <c r="F364" s="20" t="str">
        <f t="shared" si="29"/>
        <v>-</v>
      </c>
      <c r="G364" s="20" t="str">
        <f t="shared" si="30"/>
        <v>-</v>
      </c>
      <c r="H364" s="21" t="str">
        <f t="shared" ca="1" si="31"/>
        <v/>
      </c>
    </row>
    <row r="365" spans="2:8">
      <c r="B365" s="22">
        <f t="shared" si="32"/>
        <v>46645</v>
      </c>
      <c r="C365" s="18">
        <f t="shared" si="28"/>
        <v>4</v>
      </c>
      <c r="D365" s="25"/>
      <c r="E365" s="25"/>
      <c r="F365" s="20" t="str">
        <f t="shared" si="29"/>
        <v>-</v>
      </c>
      <c r="G365" s="20" t="str">
        <f t="shared" si="30"/>
        <v>-</v>
      </c>
      <c r="H365" s="21" t="str">
        <f t="shared" ca="1" si="31"/>
        <v/>
      </c>
    </row>
    <row r="366" spans="2:8">
      <c r="B366" s="22">
        <f t="shared" si="32"/>
        <v>46646</v>
      </c>
      <c r="C366" s="18">
        <f t="shared" si="28"/>
        <v>5</v>
      </c>
      <c r="D366" s="25"/>
      <c r="E366" s="25"/>
      <c r="F366" s="20" t="str">
        <f t="shared" si="29"/>
        <v>-</v>
      </c>
      <c r="G366" s="20" t="str">
        <f t="shared" si="30"/>
        <v>-</v>
      </c>
      <c r="H366" s="21" t="str">
        <f t="shared" ca="1" si="31"/>
        <v/>
      </c>
    </row>
    <row r="367" spans="2:8">
      <c r="B367" s="22">
        <f t="shared" si="32"/>
        <v>46647</v>
      </c>
      <c r="C367" s="18">
        <f t="shared" si="28"/>
        <v>6</v>
      </c>
      <c r="D367" s="25"/>
      <c r="E367" s="25"/>
      <c r="F367" s="20">
        <f t="shared" si="29"/>
        <v>0</v>
      </c>
      <c r="G367" s="20">
        <f t="shared" si="30"/>
        <v>0</v>
      </c>
      <c r="H367" s="21" t="str">
        <f t="shared" ca="1" si="31"/>
        <v/>
      </c>
    </row>
    <row r="368" spans="2:8">
      <c r="B368" s="22">
        <f t="shared" si="32"/>
        <v>46648</v>
      </c>
      <c r="C368" s="18">
        <f t="shared" si="28"/>
        <v>7</v>
      </c>
      <c r="D368" s="25"/>
      <c r="E368" s="25"/>
      <c r="F368" s="20" t="str">
        <f t="shared" si="29"/>
        <v>-</v>
      </c>
      <c r="G368" s="20" t="str">
        <f t="shared" si="30"/>
        <v>-</v>
      </c>
      <c r="H368" s="21" t="str">
        <f t="shared" ca="1" si="31"/>
        <v/>
      </c>
    </row>
    <row r="369" spans="2:8">
      <c r="B369" s="22">
        <f t="shared" si="32"/>
        <v>46649</v>
      </c>
      <c r="C369" s="18">
        <f t="shared" si="28"/>
        <v>1</v>
      </c>
      <c r="D369" s="25"/>
      <c r="E369" s="25"/>
      <c r="F369" s="20" t="str">
        <f t="shared" si="29"/>
        <v>-</v>
      </c>
      <c r="G369" s="20" t="str">
        <f t="shared" si="30"/>
        <v>-</v>
      </c>
      <c r="H369" s="21" t="str">
        <f t="shared" ca="1" si="31"/>
        <v/>
      </c>
    </row>
    <row r="370" spans="2:8">
      <c r="B370" s="22">
        <f t="shared" si="32"/>
        <v>46650</v>
      </c>
      <c r="C370" s="18">
        <f t="shared" si="28"/>
        <v>2</v>
      </c>
      <c r="D370" s="25"/>
      <c r="E370" s="25"/>
      <c r="F370" s="20" t="str">
        <f t="shared" si="29"/>
        <v>-</v>
      </c>
      <c r="G370" s="20" t="str">
        <f t="shared" si="30"/>
        <v>-</v>
      </c>
      <c r="H370" s="21" t="str">
        <f t="shared" ca="1" si="31"/>
        <v/>
      </c>
    </row>
    <row r="371" spans="2:8">
      <c r="B371" s="22">
        <f t="shared" si="32"/>
        <v>46651</v>
      </c>
      <c r="C371" s="18">
        <f t="shared" si="28"/>
        <v>3</v>
      </c>
      <c r="D371" s="25"/>
      <c r="E371" s="25"/>
      <c r="F371" s="20" t="str">
        <f t="shared" si="29"/>
        <v>-</v>
      </c>
      <c r="G371" s="20" t="str">
        <f t="shared" si="30"/>
        <v>-</v>
      </c>
      <c r="H371" s="21" t="str">
        <f t="shared" ca="1" si="31"/>
        <v/>
      </c>
    </row>
    <row r="372" spans="2:8">
      <c r="B372" s="22">
        <f t="shared" si="32"/>
        <v>46652</v>
      </c>
      <c r="C372" s="18">
        <f t="shared" si="28"/>
        <v>4</v>
      </c>
      <c r="D372" s="25"/>
      <c r="E372" s="25"/>
      <c r="F372" s="20" t="str">
        <f t="shared" si="29"/>
        <v>-</v>
      </c>
      <c r="G372" s="20" t="str">
        <f t="shared" si="30"/>
        <v>-</v>
      </c>
      <c r="H372" s="21" t="str">
        <f t="shared" ca="1" si="31"/>
        <v/>
      </c>
    </row>
    <row r="373" spans="2:8">
      <c r="B373" s="22">
        <f t="shared" ref="B373:B384" si="33">B372+1</f>
        <v>46653</v>
      </c>
      <c r="C373" s="18">
        <f t="shared" si="28"/>
        <v>5</v>
      </c>
      <c r="D373" s="25"/>
      <c r="E373" s="25"/>
      <c r="F373" s="20" t="str">
        <f t="shared" si="29"/>
        <v>-</v>
      </c>
      <c r="G373" s="20" t="str">
        <f t="shared" si="30"/>
        <v>-</v>
      </c>
      <c r="H373" s="21" t="str">
        <f t="shared" ca="1" si="31"/>
        <v/>
      </c>
    </row>
    <row r="374" spans="2:8">
      <c r="B374" s="22">
        <f t="shared" si="33"/>
        <v>46654</v>
      </c>
      <c r="C374" s="18">
        <f t="shared" si="28"/>
        <v>6</v>
      </c>
      <c r="D374" s="25"/>
      <c r="E374" s="25"/>
      <c r="F374" s="20">
        <f t="shared" si="29"/>
        <v>0</v>
      </c>
      <c r="G374" s="20">
        <f t="shared" si="30"/>
        <v>0</v>
      </c>
      <c r="H374" s="21" t="str">
        <f t="shared" ca="1" si="31"/>
        <v/>
      </c>
    </row>
    <row r="375" spans="2:8">
      <c r="B375" s="22">
        <f t="shared" si="33"/>
        <v>46655</v>
      </c>
      <c r="C375" s="18">
        <f t="shared" si="28"/>
        <v>7</v>
      </c>
      <c r="D375" s="25"/>
      <c r="E375" s="25"/>
      <c r="F375" s="20" t="str">
        <f t="shared" si="29"/>
        <v>-</v>
      </c>
      <c r="G375" s="20" t="str">
        <f t="shared" si="30"/>
        <v>-</v>
      </c>
      <c r="H375" s="21" t="str">
        <f t="shared" ca="1" si="31"/>
        <v/>
      </c>
    </row>
    <row r="376" spans="2:8">
      <c r="B376" s="22">
        <f t="shared" si="33"/>
        <v>46656</v>
      </c>
      <c r="C376" s="18">
        <f t="shared" si="28"/>
        <v>1</v>
      </c>
      <c r="D376" s="25"/>
      <c r="E376" s="25"/>
      <c r="F376" s="20" t="str">
        <f t="shared" si="29"/>
        <v>-</v>
      </c>
      <c r="G376" s="20" t="str">
        <f t="shared" si="30"/>
        <v>-</v>
      </c>
      <c r="H376" s="21" t="str">
        <f t="shared" ca="1" si="31"/>
        <v/>
      </c>
    </row>
    <row r="377" spans="2:8">
      <c r="B377" s="22">
        <f t="shared" si="33"/>
        <v>46657</v>
      </c>
      <c r="C377" s="18">
        <f t="shared" si="28"/>
        <v>2</v>
      </c>
      <c r="D377" s="25"/>
      <c r="E377" s="25"/>
      <c r="F377" s="20" t="str">
        <f t="shared" si="29"/>
        <v>-</v>
      </c>
      <c r="G377" s="20" t="str">
        <f t="shared" si="30"/>
        <v>-</v>
      </c>
      <c r="H377" s="21" t="str">
        <f t="shared" ca="1" si="31"/>
        <v/>
      </c>
    </row>
    <row r="378" spans="2:8">
      <c r="B378" s="22">
        <f t="shared" si="33"/>
        <v>46658</v>
      </c>
      <c r="C378" s="18">
        <f t="shared" si="28"/>
        <v>3</v>
      </c>
      <c r="D378" s="25"/>
      <c r="E378" s="25"/>
      <c r="F378" s="20" t="str">
        <f t="shared" si="29"/>
        <v>-</v>
      </c>
      <c r="G378" s="20" t="str">
        <f t="shared" si="30"/>
        <v>-</v>
      </c>
      <c r="H378" s="21" t="str">
        <f t="shared" ca="1" si="31"/>
        <v/>
      </c>
    </row>
    <row r="379" spans="2:8">
      <c r="B379" s="22">
        <f t="shared" si="33"/>
        <v>46659</v>
      </c>
      <c r="C379" s="18">
        <f t="shared" si="28"/>
        <v>4</v>
      </c>
      <c r="D379" s="25"/>
      <c r="E379" s="25"/>
      <c r="F379" s="20" t="str">
        <f t="shared" si="29"/>
        <v>-</v>
      </c>
      <c r="G379" s="20" t="str">
        <f t="shared" si="30"/>
        <v>-</v>
      </c>
      <c r="H379" s="21" t="str">
        <f t="shared" ca="1" si="31"/>
        <v/>
      </c>
    </row>
    <row r="380" spans="2:8">
      <c r="B380" s="22">
        <f t="shared" si="33"/>
        <v>46660</v>
      </c>
      <c r="C380" s="18">
        <f t="shared" si="28"/>
        <v>5</v>
      </c>
      <c r="D380" s="25"/>
      <c r="E380" s="25"/>
      <c r="F380" s="20" t="str">
        <f t="shared" si="29"/>
        <v>-</v>
      </c>
      <c r="G380" s="20" t="str">
        <f t="shared" si="30"/>
        <v>-</v>
      </c>
      <c r="H380" s="21" t="str">
        <f t="shared" ca="1" si="31"/>
        <v/>
      </c>
    </row>
    <row r="381" spans="2:8">
      <c r="B381" s="22">
        <f t="shared" si="33"/>
        <v>46661</v>
      </c>
      <c r="C381" s="18">
        <f t="shared" si="28"/>
        <v>6</v>
      </c>
      <c r="D381" s="25"/>
      <c r="E381" s="25"/>
      <c r="F381" s="20">
        <f t="shared" si="29"/>
        <v>0</v>
      </c>
      <c r="G381" s="20">
        <f t="shared" si="30"/>
        <v>0</v>
      </c>
      <c r="H381" s="21" t="str">
        <f t="shared" ca="1" si="31"/>
        <v/>
      </c>
    </row>
    <row r="382" spans="2:8">
      <c r="B382" s="22">
        <f t="shared" si="33"/>
        <v>46662</v>
      </c>
      <c r="C382" s="18">
        <f t="shared" si="28"/>
        <v>7</v>
      </c>
      <c r="D382" s="25"/>
      <c r="E382" s="25"/>
      <c r="F382" s="20" t="str">
        <f t="shared" si="29"/>
        <v>-</v>
      </c>
      <c r="G382" s="20" t="str">
        <f t="shared" si="30"/>
        <v>-</v>
      </c>
      <c r="H382" s="21" t="str">
        <f t="shared" ca="1" si="31"/>
        <v/>
      </c>
    </row>
    <row r="383" spans="2:8">
      <c r="B383" s="22">
        <f t="shared" si="33"/>
        <v>46663</v>
      </c>
      <c r="C383" s="18">
        <f t="shared" si="28"/>
        <v>1</v>
      </c>
      <c r="D383" s="25"/>
      <c r="E383" s="25"/>
      <c r="F383" s="20" t="str">
        <f t="shared" si="29"/>
        <v>-</v>
      </c>
      <c r="G383" s="20" t="str">
        <f t="shared" si="30"/>
        <v>-</v>
      </c>
      <c r="H383" s="21" t="str">
        <f t="shared" ca="1" si="31"/>
        <v/>
      </c>
    </row>
    <row r="384" spans="2:8">
      <c r="B384" s="22">
        <f t="shared" si="33"/>
        <v>46664</v>
      </c>
      <c r="C384" s="18">
        <f t="shared" si="28"/>
        <v>2</v>
      </c>
      <c r="D384" s="25"/>
      <c r="E384" s="25"/>
      <c r="F384" s="20" t="str">
        <f t="shared" si="29"/>
        <v>-</v>
      </c>
      <c r="G384" s="20" t="str">
        <f t="shared" si="30"/>
        <v>-</v>
      </c>
      <c r="H384" s="21" t="str">
        <f t="shared" ca="1" si="31"/>
        <v/>
      </c>
    </row>
    <row r="385" spans="2:8">
      <c r="B385" s="22">
        <f t="shared" ref="B385:B386" si="34">B384+1</f>
        <v>46665</v>
      </c>
      <c r="C385" s="18">
        <f t="shared" si="28"/>
        <v>3</v>
      </c>
      <c r="D385" s="25"/>
      <c r="E385" s="25"/>
      <c r="F385" s="20" t="str">
        <f t="shared" si="29"/>
        <v>-</v>
      </c>
      <c r="G385" s="20" t="str">
        <f t="shared" si="30"/>
        <v>-</v>
      </c>
      <c r="H385" s="21" t="str">
        <f t="shared" ca="1" si="31"/>
        <v/>
      </c>
    </row>
    <row r="386" spans="2:8">
      <c r="B386" s="22">
        <f t="shared" si="34"/>
        <v>46666</v>
      </c>
      <c r="C386" s="18">
        <f t="shared" si="28"/>
        <v>4</v>
      </c>
      <c r="D386" s="25"/>
      <c r="E386" s="25"/>
      <c r="F386" s="20" t="str">
        <f t="shared" si="29"/>
        <v>-</v>
      </c>
      <c r="G386" s="20" t="str">
        <f t="shared" si="30"/>
        <v>-</v>
      </c>
      <c r="H386" s="21" t="str">
        <f t="shared" ca="1" si="31"/>
        <v/>
      </c>
    </row>
    <row r="387" spans="2:8">
      <c r="B387" s="22">
        <f t="shared" ref="B387:B450" si="35">B386+1</f>
        <v>46667</v>
      </c>
      <c r="C387" s="18">
        <f t="shared" si="28"/>
        <v>5</v>
      </c>
      <c r="D387" s="25"/>
      <c r="E387" s="25"/>
      <c r="F387" s="20" t="str">
        <f t="shared" si="29"/>
        <v>-</v>
      </c>
      <c r="G387" s="20" t="str">
        <f t="shared" si="30"/>
        <v>-</v>
      </c>
      <c r="H387" s="21" t="str">
        <f t="shared" ca="1" si="31"/>
        <v/>
      </c>
    </row>
    <row r="388" spans="2:8">
      <c r="B388" s="22">
        <f t="shared" si="35"/>
        <v>46668</v>
      </c>
      <c r="C388" s="18">
        <f t="shared" si="28"/>
        <v>6</v>
      </c>
      <c r="D388" s="25"/>
      <c r="E388" s="25"/>
      <c r="F388" s="20">
        <f t="shared" si="29"/>
        <v>0</v>
      </c>
      <c r="G388" s="20">
        <f t="shared" si="30"/>
        <v>0</v>
      </c>
      <c r="H388" s="21" t="str">
        <f t="shared" ca="1" si="31"/>
        <v/>
      </c>
    </row>
    <row r="389" spans="2:8">
      <c r="B389" s="22">
        <f t="shared" si="35"/>
        <v>46669</v>
      </c>
      <c r="C389" s="18">
        <f t="shared" si="28"/>
        <v>7</v>
      </c>
      <c r="D389" s="25"/>
      <c r="E389" s="25"/>
      <c r="F389" s="20" t="str">
        <f t="shared" si="29"/>
        <v>-</v>
      </c>
      <c r="G389" s="20" t="str">
        <f t="shared" si="30"/>
        <v>-</v>
      </c>
      <c r="H389" s="21" t="str">
        <f t="shared" ca="1" si="31"/>
        <v/>
      </c>
    </row>
    <row r="390" spans="2:8">
      <c r="B390" s="22">
        <f t="shared" si="35"/>
        <v>46670</v>
      </c>
      <c r="C390" s="18">
        <f t="shared" si="28"/>
        <v>1</v>
      </c>
      <c r="D390" s="25"/>
      <c r="E390" s="25"/>
      <c r="F390" s="20" t="str">
        <f t="shared" si="29"/>
        <v>-</v>
      </c>
      <c r="G390" s="20" t="str">
        <f t="shared" si="30"/>
        <v>-</v>
      </c>
      <c r="H390" s="21" t="str">
        <f t="shared" ca="1" si="31"/>
        <v/>
      </c>
    </row>
    <row r="391" spans="2:8">
      <c r="B391" s="22">
        <f t="shared" si="35"/>
        <v>46671</v>
      </c>
      <c r="C391" s="18">
        <f t="shared" si="28"/>
        <v>2</v>
      </c>
      <c r="D391" s="25"/>
      <c r="E391" s="25"/>
      <c r="F391" s="20" t="str">
        <f t="shared" si="29"/>
        <v>-</v>
      </c>
      <c r="G391" s="20" t="str">
        <f t="shared" si="30"/>
        <v>-</v>
      </c>
      <c r="H391" s="21" t="str">
        <f t="shared" ca="1" si="31"/>
        <v/>
      </c>
    </row>
    <row r="392" spans="2:8">
      <c r="B392" s="22">
        <f t="shared" si="35"/>
        <v>46672</v>
      </c>
      <c r="C392" s="18">
        <f t="shared" si="28"/>
        <v>3</v>
      </c>
      <c r="D392" s="25"/>
      <c r="E392" s="25"/>
      <c r="F392" s="20" t="str">
        <f t="shared" si="29"/>
        <v>-</v>
      </c>
      <c r="G392" s="20" t="str">
        <f t="shared" si="30"/>
        <v>-</v>
      </c>
      <c r="H392" s="21" t="str">
        <f t="shared" ca="1" si="31"/>
        <v/>
      </c>
    </row>
    <row r="393" spans="2:8">
      <c r="B393" s="22">
        <f t="shared" si="35"/>
        <v>46673</v>
      </c>
      <c r="C393" s="18">
        <f t="shared" si="28"/>
        <v>4</v>
      </c>
      <c r="D393" s="25"/>
      <c r="E393" s="25"/>
      <c r="F393" s="20" t="str">
        <f t="shared" si="29"/>
        <v>-</v>
      </c>
      <c r="G393" s="20" t="str">
        <f t="shared" si="30"/>
        <v>-</v>
      </c>
      <c r="H393" s="21" t="str">
        <f t="shared" ca="1" si="31"/>
        <v/>
      </c>
    </row>
    <row r="394" spans="2:8">
      <c r="B394" s="22">
        <f t="shared" si="35"/>
        <v>46674</v>
      </c>
      <c r="C394" s="18">
        <f t="shared" si="28"/>
        <v>5</v>
      </c>
      <c r="D394" s="25"/>
      <c r="E394" s="25"/>
      <c r="F394" s="20" t="str">
        <f t="shared" si="29"/>
        <v>-</v>
      </c>
      <c r="G394" s="20" t="str">
        <f t="shared" si="30"/>
        <v>-</v>
      </c>
      <c r="H394" s="21" t="str">
        <f t="shared" ca="1" si="31"/>
        <v/>
      </c>
    </row>
    <row r="395" spans="2:8">
      <c r="B395" s="22">
        <f t="shared" si="35"/>
        <v>46675</v>
      </c>
      <c r="C395" s="18">
        <f t="shared" ref="C395:C458" si="36">WEEKDAY(B395)</f>
        <v>6</v>
      </c>
      <c r="D395" s="25"/>
      <c r="E395" s="25"/>
      <c r="F395" s="20">
        <f t="shared" si="29"/>
        <v>0</v>
      </c>
      <c r="G395" s="20">
        <f t="shared" si="30"/>
        <v>0</v>
      </c>
      <c r="H395" s="21" t="str">
        <f t="shared" ca="1" si="31"/>
        <v/>
      </c>
    </row>
    <row r="396" spans="2:8">
      <c r="B396" s="22">
        <f t="shared" si="35"/>
        <v>46676</v>
      </c>
      <c r="C396" s="18">
        <f t="shared" si="36"/>
        <v>7</v>
      </c>
      <c r="D396" s="25"/>
      <c r="E396" s="25"/>
      <c r="F396" s="20" t="str">
        <f t="shared" si="29"/>
        <v>-</v>
      </c>
      <c r="G396" s="20" t="str">
        <f t="shared" si="30"/>
        <v>-</v>
      </c>
      <c r="H396" s="21" t="str">
        <f t="shared" ca="1" si="31"/>
        <v/>
      </c>
    </row>
    <row r="397" spans="2:8">
      <c r="B397" s="22">
        <f t="shared" si="35"/>
        <v>46677</v>
      </c>
      <c r="C397" s="18">
        <f t="shared" si="36"/>
        <v>1</v>
      </c>
      <c r="D397" s="25"/>
      <c r="E397" s="25"/>
      <c r="F397" s="20" t="str">
        <f t="shared" si="29"/>
        <v>-</v>
      </c>
      <c r="G397" s="20" t="str">
        <f t="shared" si="30"/>
        <v>-</v>
      </c>
      <c r="H397" s="21" t="str">
        <f t="shared" ca="1" si="31"/>
        <v/>
      </c>
    </row>
    <row r="398" spans="2:8">
      <c r="B398" s="22">
        <f t="shared" si="35"/>
        <v>46678</v>
      </c>
      <c r="C398" s="18">
        <f t="shared" si="36"/>
        <v>2</v>
      </c>
      <c r="D398" s="25"/>
      <c r="E398" s="25"/>
      <c r="F398" s="20" t="str">
        <f t="shared" si="29"/>
        <v>-</v>
      </c>
      <c r="G398" s="20" t="str">
        <f t="shared" si="30"/>
        <v>-</v>
      </c>
      <c r="H398" s="21" t="str">
        <f t="shared" ca="1" si="31"/>
        <v/>
      </c>
    </row>
    <row r="399" spans="2:8">
      <c r="B399" s="22">
        <f t="shared" si="35"/>
        <v>46679</v>
      </c>
      <c r="C399" s="18">
        <f t="shared" si="36"/>
        <v>3</v>
      </c>
      <c r="D399" s="25"/>
      <c r="E399" s="25"/>
      <c r="F399" s="20" t="str">
        <f t="shared" si="29"/>
        <v>-</v>
      </c>
      <c r="G399" s="20" t="str">
        <f t="shared" si="30"/>
        <v>-</v>
      </c>
      <c r="H399" s="21" t="str">
        <f t="shared" ca="1" si="31"/>
        <v/>
      </c>
    </row>
    <row r="400" spans="2:8">
      <c r="B400" s="22">
        <f t="shared" si="35"/>
        <v>46680</v>
      </c>
      <c r="C400" s="18">
        <f t="shared" si="36"/>
        <v>4</v>
      </c>
      <c r="D400" s="25"/>
      <c r="E400" s="25"/>
      <c r="F400" s="20" t="str">
        <f t="shared" si="29"/>
        <v>-</v>
      </c>
      <c r="G400" s="20" t="str">
        <f t="shared" si="30"/>
        <v>-</v>
      </c>
      <c r="H400" s="21" t="str">
        <f t="shared" ca="1" si="31"/>
        <v/>
      </c>
    </row>
    <row r="401" spans="2:8">
      <c r="B401" s="22">
        <f t="shared" si="35"/>
        <v>46681</v>
      </c>
      <c r="C401" s="18">
        <f t="shared" si="36"/>
        <v>5</v>
      </c>
      <c r="D401" s="25"/>
      <c r="E401" s="25"/>
      <c r="F401" s="20" t="str">
        <f t="shared" ref="F401:F464" si="37">IF(MOD(C401-$C$7,7)=5,COUNTIFS(C395:C401,1,D395:D401,"■")+COUNTIFS(C395:C401,7,D395:D401,"■"),"-")</f>
        <v>-</v>
      </c>
      <c r="G401" s="20" t="str">
        <f t="shared" ref="G401:G464" si="38">IF(MOD(C401-$C$7,7)=5,COUNTIF(E395:E401,"○")+COUNTIF(E395:E401,"●"),"-")</f>
        <v>-</v>
      </c>
      <c r="H401" s="21" t="str">
        <f t="shared" ref="H401:H464" ca="1" si="39">IF(AND(D401="",OFFSET(D401,-MOD(C401-$C$7+1,7),0)=""),"",IF(MOD(C401-$C$7,7)&lt;&gt;5,"-",IF(F401&lt;=G401,"達成","×")))</f>
        <v/>
      </c>
    </row>
    <row r="402" spans="2:8">
      <c r="B402" s="22">
        <f t="shared" si="35"/>
        <v>46682</v>
      </c>
      <c r="C402" s="18">
        <f t="shared" si="36"/>
        <v>6</v>
      </c>
      <c r="D402" s="25"/>
      <c r="E402" s="25"/>
      <c r="F402" s="20">
        <f t="shared" si="37"/>
        <v>0</v>
      </c>
      <c r="G402" s="20">
        <f t="shared" si="38"/>
        <v>0</v>
      </c>
      <c r="H402" s="21" t="str">
        <f t="shared" ca="1" si="39"/>
        <v/>
      </c>
    </row>
    <row r="403" spans="2:8">
      <c r="B403" s="22">
        <f t="shared" si="35"/>
        <v>46683</v>
      </c>
      <c r="C403" s="18">
        <f t="shared" si="36"/>
        <v>7</v>
      </c>
      <c r="D403" s="25"/>
      <c r="E403" s="25"/>
      <c r="F403" s="20" t="str">
        <f t="shared" si="37"/>
        <v>-</v>
      </c>
      <c r="G403" s="20" t="str">
        <f t="shared" si="38"/>
        <v>-</v>
      </c>
      <c r="H403" s="21" t="str">
        <f t="shared" ca="1" si="39"/>
        <v/>
      </c>
    </row>
    <row r="404" spans="2:8">
      <c r="B404" s="22">
        <f t="shared" si="35"/>
        <v>46684</v>
      </c>
      <c r="C404" s="18">
        <f t="shared" si="36"/>
        <v>1</v>
      </c>
      <c r="D404" s="25"/>
      <c r="E404" s="25"/>
      <c r="F404" s="20" t="str">
        <f t="shared" si="37"/>
        <v>-</v>
      </c>
      <c r="G404" s="20" t="str">
        <f t="shared" si="38"/>
        <v>-</v>
      </c>
      <c r="H404" s="21" t="str">
        <f t="shared" ca="1" si="39"/>
        <v/>
      </c>
    </row>
    <row r="405" spans="2:8">
      <c r="B405" s="22">
        <f t="shared" si="35"/>
        <v>46685</v>
      </c>
      <c r="C405" s="18">
        <f t="shared" si="36"/>
        <v>2</v>
      </c>
      <c r="D405" s="25"/>
      <c r="E405" s="25"/>
      <c r="F405" s="20" t="str">
        <f t="shared" si="37"/>
        <v>-</v>
      </c>
      <c r="G405" s="20" t="str">
        <f t="shared" si="38"/>
        <v>-</v>
      </c>
      <c r="H405" s="21" t="str">
        <f t="shared" ca="1" si="39"/>
        <v/>
      </c>
    </row>
    <row r="406" spans="2:8">
      <c r="B406" s="22">
        <f t="shared" si="35"/>
        <v>46686</v>
      </c>
      <c r="C406" s="18">
        <f t="shared" si="36"/>
        <v>3</v>
      </c>
      <c r="D406" s="25"/>
      <c r="E406" s="25"/>
      <c r="F406" s="20" t="str">
        <f t="shared" si="37"/>
        <v>-</v>
      </c>
      <c r="G406" s="20" t="str">
        <f t="shared" si="38"/>
        <v>-</v>
      </c>
      <c r="H406" s="21" t="str">
        <f t="shared" ca="1" si="39"/>
        <v/>
      </c>
    </row>
    <row r="407" spans="2:8">
      <c r="B407" s="22">
        <f t="shared" si="35"/>
        <v>46687</v>
      </c>
      <c r="C407" s="18">
        <f t="shared" si="36"/>
        <v>4</v>
      </c>
      <c r="D407" s="25"/>
      <c r="E407" s="25"/>
      <c r="F407" s="20" t="str">
        <f t="shared" si="37"/>
        <v>-</v>
      </c>
      <c r="G407" s="20" t="str">
        <f t="shared" si="38"/>
        <v>-</v>
      </c>
      <c r="H407" s="21" t="str">
        <f t="shared" ca="1" si="39"/>
        <v/>
      </c>
    </row>
    <row r="408" spans="2:8">
      <c r="B408" s="22">
        <f t="shared" si="35"/>
        <v>46688</v>
      </c>
      <c r="C408" s="18">
        <f t="shared" si="36"/>
        <v>5</v>
      </c>
      <c r="D408" s="25"/>
      <c r="E408" s="25"/>
      <c r="F408" s="20" t="str">
        <f t="shared" si="37"/>
        <v>-</v>
      </c>
      <c r="G408" s="20" t="str">
        <f t="shared" si="38"/>
        <v>-</v>
      </c>
      <c r="H408" s="21" t="str">
        <f t="shared" ca="1" si="39"/>
        <v/>
      </c>
    </row>
    <row r="409" spans="2:8">
      <c r="B409" s="22">
        <f t="shared" si="35"/>
        <v>46689</v>
      </c>
      <c r="C409" s="18">
        <f t="shared" si="36"/>
        <v>6</v>
      </c>
      <c r="D409" s="25"/>
      <c r="E409" s="25"/>
      <c r="F409" s="20">
        <f t="shared" si="37"/>
        <v>0</v>
      </c>
      <c r="G409" s="20">
        <f t="shared" si="38"/>
        <v>0</v>
      </c>
      <c r="H409" s="21" t="str">
        <f t="shared" ca="1" si="39"/>
        <v/>
      </c>
    </row>
    <row r="410" spans="2:8">
      <c r="B410" s="22">
        <f t="shared" si="35"/>
        <v>46690</v>
      </c>
      <c r="C410" s="18">
        <f t="shared" si="36"/>
        <v>7</v>
      </c>
      <c r="D410" s="25"/>
      <c r="E410" s="25"/>
      <c r="F410" s="20" t="str">
        <f t="shared" si="37"/>
        <v>-</v>
      </c>
      <c r="G410" s="20" t="str">
        <f t="shared" si="38"/>
        <v>-</v>
      </c>
      <c r="H410" s="21" t="str">
        <f t="shared" ca="1" si="39"/>
        <v/>
      </c>
    </row>
    <row r="411" spans="2:8">
      <c r="B411" s="22">
        <f t="shared" si="35"/>
        <v>46691</v>
      </c>
      <c r="C411" s="18">
        <f t="shared" si="36"/>
        <v>1</v>
      </c>
      <c r="D411" s="25"/>
      <c r="E411" s="25"/>
      <c r="F411" s="20" t="str">
        <f t="shared" si="37"/>
        <v>-</v>
      </c>
      <c r="G411" s="20" t="str">
        <f t="shared" si="38"/>
        <v>-</v>
      </c>
      <c r="H411" s="21" t="str">
        <f t="shared" ca="1" si="39"/>
        <v/>
      </c>
    </row>
    <row r="412" spans="2:8">
      <c r="B412" s="22">
        <f t="shared" si="35"/>
        <v>46692</v>
      </c>
      <c r="C412" s="18">
        <f t="shared" si="36"/>
        <v>2</v>
      </c>
      <c r="D412" s="25"/>
      <c r="E412" s="25"/>
      <c r="F412" s="20" t="str">
        <f t="shared" si="37"/>
        <v>-</v>
      </c>
      <c r="G412" s="20" t="str">
        <f t="shared" si="38"/>
        <v>-</v>
      </c>
      <c r="H412" s="21" t="str">
        <f t="shared" ca="1" si="39"/>
        <v/>
      </c>
    </row>
    <row r="413" spans="2:8">
      <c r="B413" s="22">
        <f t="shared" si="35"/>
        <v>46693</v>
      </c>
      <c r="C413" s="18">
        <f t="shared" si="36"/>
        <v>3</v>
      </c>
      <c r="D413" s="25"/>
      <c r="E413" s="25"/>
      <c r="F413" s="20" t="str">
        <f t="shared" si="37"/>
        <v>-</v>
      </c>
      <c r="G413" s="20" t="str">
        <f t="shared" si="38"/>
        <v>-</v>
      </c>
      <c r="H413" s="21" t="str">
        <f t="shared" ca="1" si="39"/>
        <v/>
      </c>
    </row>
    <row r="414" spans="2:8">
      <c r="B414" s="22">
        <f t="shared" si="35"/>
        <v>46694</v>
      </c>
      <c r="C414" s="18">
        <f t="shared" si="36"/>
        <v>4</v>
      </c>
      <c r="D414" s="25"/>
      <c r="E414" s="25"/>
      <c r="F414" s="20" t="str">
        <f t="shared" si="37"/>
        <v>-</v>
      </c>
      <c r="G414" s="20" t="str">
        <f t="shared" si="38"/>
        <v>-</v>
      </c>
      <c r="H414" s="21" t="str">
        <f t="shared" ca="1" si="39"/>
        <v/>
      </c>
    </row>
    <row r="415" spans="2:8">
      <c r="B415" s="22">
        <f t="shared" si="35"/>
        <v>46695</v>
      </c>
      <c r="C415" s="18">
        <f t="shared" si="36"/>
        <v>5</v>
      </c>
      <c r="D415" s="25"/>
      <c r="E415" s="25"/>
      <c r="F415" s="20" t="str">
        <f t="shared" si="37"/>
        <v>-</v>
      </c>
      <c r="G415" s="20" t="str">
        <f t="shared" si="38"/>
        <v>-</v>
      </c>
      <c r="H415" s="21" t="str">
        <f t="shared" ca="1" si="39"/>
        <v/>
      </c>
    </row>
    <row r="416" spans="2:8">
      <c r="B416" s="22">
        <f t="shared" si="35"/>
        <v>46696</v>
      </c>
      <c r="C416" s="18">
        <f t="shared" si="36"/>
        <v>6</v>
      </c>
      <c r="D416" s="25"/>
      <c r="E416" s="25"/>
      <c r="F416" s="20">
        <f t="shared" si="37"/>
        <v>0</v>
      </c>
      <c r="G416" s="20">
        <f t="shared" si="38"/>
        <v>0</v>
      </c>
      <c r="H416" s="21" t="str">
        <f t="shared" ca="1" si="39"/>
        <v/>
      </c>
    </row>
    <row r="417" spans="2:8">
      <c r="B417" s="22">
        <f t="shared" si="35"/>
        <v>46697</v>
      </c>
      <c r="C417" s="18">
        <f t="shared" si="36"/>
        <v>7</v>
      </c>
      <c r="D417" s="25"/>
      <c r="E417" s="25"/>
      <c r="F417" s="20" t="str">
        <f t="shared" si="37"/>
        <v>-</v>
      </c>
      <c r="G417" s="20" t="str">
        <f t="shared" si="38"/>
        <v>-</v>
      </c>
      <c r="H417" s="21" t="str">
        <f t="shared" ca="1" si="39"/>
        <v/>
      </c>
    </row>
    <row r="418" spans="2:8">
      <c r="B418" s="22">
        <f t="shared" si="35"/>
        <v>46698</v>
      </c>
      <c r="C418" s="18">
        <f t="shared" si="36"/>
        <v>1</v>
      </c>
      <c r="D418" s="25"/>
      <c r="E418" s="25"/>
      <c r="F418" s="20" t="str">
        <f t="shared" si="37"/>
        <v>-</v>
      </c>
      <c r="G418" s="20" t="str">
        <f t="shared" si="38"/>
        <v>-</v>
      </c>
      <c r="H418" s="21" t="str">
        <f t="shared" ca="1" si="39"/>
        <v/>
      </c>
    </row>
    <row r="419" spans="2:8">
      <c r="B419" s="22">
        <f t="shared" si="35"/>
        <v>46699</v>
      </c>
      <c r="C419" s="18">
        <f t="shared" si="36"/>
        <v>2</v>
      </c>
      <c r="D419" s="25"/>
      <c r="E419" s="25"/>
      <c r="F419" s="20" t="str">
        <f t="shared" si="37"/>
        <v>-</v>
      </c>
      <c r="G419" s="20" t="str">
        <f t="shared" si="38"/>
        <v>-</v>
      </c>
      <c r="H419" s="21" t="str">
        <f t="shared" ca="1" si="39"/>
        <v/>
      </c>
    </row>
    <row r="420" spans="2:8">
      <c r="B420" s="22">
        <f t="shared" si="35"/>
        <v>46700</v>
      </c>
      <c r="C420" s="18">
        <f t="shared" si="36"/>
        <v>3</v>
      </c>
      <c r="D420" s="25"/>
      <c r="E420" s="25"/>
      <c r="F420" s="20" t="str">
        <f t="shared" si="37"/>
        <v>-</v>
      </c>
      <c r="G420" s="20" t="str">
        <f t="shared" si="38"/>
        <v>-</v>
      </c>
      <c r="H420" s="21" t="str">
        <f t="shared" ca="1" si="39"/>
        <v/>
      </c>
    </row>
    <row r="421" spans="2:8">
      <c r="B421" s="22">
        <f t="shared" si="35"/>
        <v>46701</v>
      </c>
      <c r="C421" s="18">
        <f t="shared" si="36"/>
        <v>4</v>
      </c>
      <c r="D421" s="25"/>
      <c r="E421" s="25"/>
      <c r="F421" s="20" t="str">
        <f t="shared" si="37"/>
        <v>-</v>
      </c>
      <c r="G421" s="20" t="str">
        <f t="shared" si="38"/>
        <v>-</v>
      </c>
      <c r="H421" s="21" t="str">
        <f t="shared" ca="1" si="39"/>
        <v/>
      </c>
    </row>
    <row r="422" spans="2:8">
      <c r="B422" s="22">
        <f t="shared" si="35"/>
        <v>46702</v>
      </c>
      <c r="C422" s="18">
        <f t="shared" si="36"/>
        <v>5</v>
      </c>
      <c r="D422" s="25"/>
      <c r="E422" s="25"/>
      <c r="F422" s="20" t="str">
        <f t="shared" si="37"/>
        <v>-</v>
      </c>
      <c r="G422" s="20" t="str">
        <f t="shared" si="38"/>
        <v>-</v>
      </c>
      <c r="H422" s="21" t="str">
        <f t="shared" ca="1" si="39"/>
        <v/>
      </c>
    </row>
    <row r="423" spans="2:8">
      <c r="B423" s="22">
        <f t="shared" si="35"/>
        <v>46703</v>
      </c>
      <c r="C423" s="18">
        <f t="shared" si="36"/>
        <v>6</v>
      </c>
      <c r="D423" s="25"/>
      <c r="E423" s="25"/>
      <c r="F423" s="20">
        <f t="shared" si="37"/>
        <v>0</v>
      </c>
      <c r="G423" s="20">
        <f t="shared" si="38"/>
        <v>0</v>
      </c>
      <c r="H423" s="21" t="str">
        <f t="shared" ca="1" si="39"/>
        <v/>
      </c>
    </row>
    <row r="424" spans="2:8">
      <c r="B424" s="22">
        <f t="shared" si="35"/>
        <v>46704</v>
      </c>
      <c r="C424" s="18">
        <f t="shared" si="36"/>
        <v>7</v>
      </c>
      <c r="D424" s="25"/>
      <c r="E424" s="25"/>
      <c r="F424" s="20" t="str">
        <f t="shared" si="37"/>
        <v>-</v>
      </c>
      <c r="G424" s="20" t="str">
        <f t="shared" si="38"/>
        <v>-</v>
      </c>
      <c r="H424" s="21" t="str">
        <f t="shared" ca="1" si="39"/>
        <v/>
      </c>
    </row>
    <row r="425" spans="2:8">
      <c r="B425" s="22">
        <f t="shared" si="35"/>
        <v>46705</v>
      </c>
      <c r="C425" s="18">
        <f t="shared" si="36"/>
        <v>1</v>
      </c>
      <c r="D425" s="25"/>
      <c r="E425" s="25"/>
      <c r="F425" s="20" t="str">
        <f t="shared" si="37"/>
        <v>-</v>
      </c>
      <c r="G425" s="20" t="str">
        <f t="shared" si="38"/>
        <v>-</v>
      </c>
      <c r="H425" s="21" t="str">
        <f t="shared" ca="1" si="39"/>
        <v/>
      </c>
    </row>
    <row r="426" spans="2:8">
      <c r="B426" s="22">
        <f t="shared" si="35"/>
        <v>46706</v>
      </c>
      <c r="C426" s="18">
        <f t="shared" si="36"/>
        <v>2</v>
      </c>
      <c r="D426" s="25"/>
      <c r="E426" s="25"/>
      <c r="F426" s="20" t="str">
        <f t="shared" si="37"/>
        <v>-</v>
      </c>
      <c r="G426" s="20" t="str">
        <f t="shared" si="38"/>
        <v>-</v>
      </c>
      <c r="H426" s="21" t="str">
        <f t="shared" ca="1" si="39"/>
        <v/>
      </c>
    </row>
    <row r="427" spans="2:8">
      <c r="B427" s="22">
        <f t="shared" si="35"/>
        <v>46707</v>
      </c>
      <c r="C427" s="18">
        <f t="shared" si="36"/>
        <v>3</v>
      </c>
      <c r="D427" s="25"/>
      <c r="E427" s="25"/>
      <c r="F427" s="20" t="str">
        <f t="shared" si="37"/>
        <v>-</v>
      </c>
      <c r="G427" s="20" t="str">
        <f t="shared" si="38"/>
        <v>-</v>
      </c>
      <c r="H427" s="21" t="str">
        <f t="shared" ca="1" si="39"/>
        <v/>
      </c>
    </row>
    <row r="428" spans="2:8">
      <c r="B428" s="22">
        <f t="shared" si="35"/>
        <v>46708</v>
      </c>
      <c r="C428" s="18">
        <f t="shared" si="36"/>
        <v>4</v>
      </c>
      <c r="D428" s="25"/>
      <c r="E428" s="25"/>
      <c r="F428" s="20" t="str">
        <f t="shared" si="37"/>
        <v>-</v>
      </c>
      <c r="G428" s="20" t="str">
        <f t="shared" si="38"/>
        <v>-</v>
      </c>
      <c r="H428" s="21" t="str">
        <f t="shared" ca="1" si="39"/>
        <v/>
      </c>
    </row>
    <row r="429" spans="2:8">
      <c r="B429" s="22">
        <f t="shared" si="35"/>
        <v>46709</v>
      </c>
      <c r="C429" s="18">
        <f t="shared" si="36"/>
        <v>5</v>
      </c>
      <c r="D429" s="25"/>
      <c r="E429" s="25"/>
      <c r="F429" s="20" t="str">
        <f t="shared" si="37"/>
        <v>-</v>
      </c>
      <c r="G429" s="20" t="str">
        <f t="shared" si="38"/>
        <v>-</v>
      </c>
      <c r="H429" s="21" t="str">
        <f t="shared" ca="1" si="39"/>
        <v/>
      </c>
    </row>
    <row r="430" spans="2:8">
      <c r="B430" s="22">
        <f t="shared" si="35"/>
        <v>46710</v>
      </c>
      <c r="C430" s="18">
        <f t="shared" si="36"/>
        <v>6</v>
      </c>
      <c r="D430" s="25"/>
      <c r="E430" s="25"/>
      <c r="F430" s="20">
        <f t="shared" si="37"/>
        <v>0</v>
      </c>
      <c r="G430" s="20">
        <f t="shared" si="38"/>
        <v>0</v>
      </c>
      <c r="H430" s="21" t="str">
        <f t="shared" ca="1" si="39"/>
        <v/>
      </c>
    </row>
    <row r="431" spans="2:8">
      <c r="B431" s="22">
        <f t="shared" si="35"/>
        <v>46711</v>
      </c>
      <c r="C431" s="18">
        <f t="shared" si="36"/>
        <v>7</v>
      </c>
      <c r="D431" s="25"/>
      <c r="E431" s="25"/>
      <c r="F431" s="20" t="str">
        <f t="shared" si="37"/>
        <v>-</v>
      </c>
      <c r="G431" s="20" t="str">
        <f t="shared" si="38"/>
        <v>-</v>
      </c>
      <c r="H431" s="21" t="str">
        <f t="shared" ca="1" si="39"/>
        <v/>
      </c>
    </row>
    <row r="432" spans="2:8">
      <c r="B432" s="22">
        <f t="shared" si="35"/>
        <v>46712</v>
      </c>
      <c r="C432" s="18">
        <f t="shared" si="36"/>
        <v>1</v>
      </c>
      <c r="D432" s="25"/>
      <c r="E432" s="25"/>
      <c r="F432" s="20" t="str">
        <f t="shared" si="37"/>
        <v>-</v>
      </c>
      <c r="G432" s="20" t="str">
        <f t="shared" si="38"/>
        <v>-</v>
      </c>
      <c r="H432" s="21" t="str">
        <f t="shared" ca="1" si="39"/>
        <v/>
      </c>
    </row>
    <row r="433" spans="2:8">
      <c r="B433" s="22">
        <f t="shared" si="35"/>
        <v>46713</v>
      </c>
      <c r="C433" s="18">
        <f t="shared" si="36"/>
        <v>2</v>
      </c>
      <c r="D433" s="25"/>
      <c r="E433" s="25"/>
      <c r="F433" s="20" t="str">
        <f t="shared" si="37"/>
        <v>-</v>
      </c>
      <c r="G433" s="20" t="str">
        <f t="shared" si="38"/>
        <v>-</v>
      </c>
      <c r="H433" s="21" t="str">
        <f t="shared" ca="1" si="39"/>
        <v/>
      </c>
    </row>
    <row r="434" spans="2:8">
      <c r="B434" s="22">
        <f t="shared" si="35"/>
        <v>46714</v>
      </c>
      <c r="C434" s="18">
        <f t="shared" si="36"/>
        <v>3</v>
      </c>
      <c r="D434" s="25"/>
      <c r="E434" s="25"/>
      <c r="F434" s="20" t="str">
        <f t="shared" si="37"/>
        <v>-</v>
      </c>
      <c r="G434" s="20" t="str">
        <f t="shared" si="38"/>
        <v>-</v>
      </c>
      <c r="H434" s="21" t="str">
        <f t="shared" ca="1" si="39"/>
        <v/>
      </c>
    </row>
    <row r="435" spans="2:8">
      <c r="B435" s="22">
        <f t="shared" si="35"/>
        <v>46715</v>
      </c>
      <c r="C435" s="18">
        <f t="shared" si="36"/>
        <v>4</v>
      </c>
      <c r="D435" s="25"/>
      <c r="E435" s="25"/>
      <c r="F435" s="20" t="str">
        <f t="shared" si="37"/>
        <v>-</v>
      </c>
      <c r="G435" s="20" t="str">
        <f t="shared" si="38"/>
        <v>-</v>
      </c>
      <c r="H435" s="21" t="str">
        <f t="shared" ca="1" si="39"/>
        <v/>
      </c>
    </row>
    <row r="436" spans="2:8">
      <c r="B436" s="22">
        <f t="shared" si="35"/>
        <v>46716</v>
      </c>
      <c r="C436" s="18">
        <f t="shared" si="36"/>
        <v>5</v>
      </c>
      <c r="D436" s="25"/>
      <c r="E436" s="25"/>
      <c r="F436" s="20" t="str">
        <f t="shared" si="37"/>
        <v>-</v>
      </c>
      <c r="G436" s="20" t="str">
        <f t="shared" si="38"/>
        <v>-</v>
      </c>
      <c r="H436" s="21" t="str">
        <f t="shared" ca="1" si="39"/>
        <v/>
      </c>
    </row>
    <row r="437" spans="2:8">
      <c r="B437" s="22">
        <f t="shared" si="35"/>
        <v>46717</v>
      </c>
      <c r="C437" s="18">
        <f t="shared" si="36"/>
        <v>6</v>
      </c>
      <c r="D437" s="25"/>
      <c r="E437" s="25"/>
      <c r="F437" s="20">
        <f t="shared" si="37"/>
        <v>0</v>
      </c>
      <c r="G437" s="20">
        <f t="shared" si="38"/>
        <v>0</v>
      </c>
      <c r="H437" s="21" t="str">
        <f t="shared" ca="1" si="39"/>
        <v/>
      </c>
    </row>
    <row r="438" spans="2:8">
      <c r="B438" s="22">
        <f t="shared" si="35"/>
        <v>46718</v>
      </c>
      <c r="C438" s="18">
        <f t="shared" si="36"/>
        <v>7</v>
      </c>
      <c r="D438" s="25"/>
      <c r="E438" s="25"/>
      <c r="F438" s="20" t="str">
        <f t="shared" si="37"/>
        <v>-</v>
      </c>
      <c r="G438" s="20" t="str">
        <f t="shared" si="38"/>
        <v>-</v>
      </c>
      <c r="H438" s="21" t="str">
        <f t="shared" ca="1" si="39"/>
        <v/>
      </c>
    </row>
    <row r="439" spans="2:8">
      <c r="B439" s="22">
        <f t="shared" si="35"/>
        <v>46719</v>
      </c>
      <c r="C439" s="18">
        <f t="shared" si="36"/>
        <v>1</v>
      </c>
      <c r="D439" s="25"/>
      <c r="E439" s="25"/>
      <c r="F439" s="20" t="str">
        <f t="shared" si="37"/>
        <v>-</v>
      </c>
      <c r="G439" s="20" t="str">
        <f t="shared" si="38"/>
        <v>-</v>
      </c>
      <c r="H439" s="21" t="str">
        <f t="shared" ca="1" si="39"/>
        <v/>
      </c>
    </row>
    <row r="440" spans="2:8">
      <c r="B440" s="22">
        <f t="shared" si="35"/>
        <v>46720</v>
      </c>
      <c r="C440" s="18">
        <f t="shared" si="36"/>
        <v>2</v>
      </c>
      <c r="D440" s="25"/>
      <c r="E440" s="25"/>
      <c r="F440" s="20" t="str">
        <f t="shared" si="37"/>
        <v>-</v>
      </c>
      <c r="G440" s="20" t="str">
        <f t="shared" si="38"/>
        <v>-</v>
      </c>
      <c r="H440" s="21" t="str">
        <f t="shared" ca="1" si="39"/>
        <v/>
      </c>
    </row>
    <row r="441" spans="2:8">
      <c r="B441" s="22">
        <f t="shared" si="35"/>
        <v>46721</v>
      </c>
      <c r="C441" s="18">
        <f t="shared" si="36"/>
        <v>3</v>
      </c>
      <c r="D441" s="25"/>
      <c r="E441" s="25"/>
      <c r="F441" s="20" t="str">
        <f t="shared" si="37"/>
        <v>-</v>
      </c>
      <c r="G441" s="20" t="str">
        <f t="shared" si="38"/>
        <v>-</v>
      </c>
      <c r="H441" s="21" t="str">
        <f t="shared" ca="1" si="39"/>
        <v/>
      </c>
    </row>
    <row r="442" spans="2:8">
      <c r="B442" s="22">
        <f t="shared" si="35"/>
        <v>46722</v>
      </c>
      <c r="C442" s="18">
        <f t="shared" si="36"/>
        <v>4</v>
      </c>
      <c r="D442" s="25"/>
      <c r="E442" s="25"/>
      <c r="F442" s="20" t="str">
        <f t="shared" si="37"/>
        <v>-</v>
      </c>
      <c r="G442" s="20" t="str">
        <f t="shared" si="38"/>
        <v>-</v>
      </c>
      <c r="H442" s="21" t="str">
        <f t="shared" ca="1" si="39"/>
        <v/>
      </c>
    </row>
    <row r="443" spans="2:8">
      <c r="B443" s="22">
        <f t="shared" si="35"/>
        <v>46723</v>
      </c>
      <c r="C443" s="18">
        <f t="shared" si="36"/>
        <v>5</v>
      </c>
      <c r="D443" s="25"/>
      <c r="E443" s="25"/>
      <c r="F443" s="20" t="str">
        <f t="shared" si="37"/>
        <v>-</v>
      </c>
      <c r="G443" s="20" t="str">
        <f t="shared" si="38"/>
        <v>-</v>
      </c>
      <c r="H443" s="21" t="str">
        <f t="shared" ca="1" si="39"/>
        <v/>
      </c>
    </row>
    <row r="444" spans="2:8">
      <c r="B444" s="22">
        <f t="shared" si="35"/>
        <v>46724</v>
      </c>
      <c r="C444" s="18">
        <f t="shared" si="36"/>
        <v>6</v>
      </c>
      <c r="D444" s="25"/>
      <c r="E444" s="25"/>
      <c r="F444" s="20">
        <f t="shared" si="37"/>
        <v>0</v>
      </c>
      <c r="G444" s="20">
        <f t="shared" si="38"/>
        <v>0</v>
      </c>
      <c r="H444" s="21" t="str">
        <f t="shared" ca="1" si="39"/>
        <v/>
      </c>
    </row>
    <row r="445" spans="2:8">
      <c r="B445" s="22">
        <f t="shared" si="35"/>
        <v>46725</v>
      </c>
      <c r="C445" s="18">
        <f t="shared" si="36"/>
        <v>7</v>
      </c>
      <c r="D445" s="25"/>
      <c r="E445" s="25"/>
      <c r="F445" s="20" t="str">
        <f t="shared" si="37"/>
        <v>-</v>
      </c>
      <c r="G445" s="20" t="str">
        <f t="shared" si="38"/>
        <v>-</v>
      </c>
      <c r="H445" s="21" t="str">
        <f t="shared" ca="1" si="39"/>
        <v/>
      </c>
    </row>
    <row r="446" spans="2:8">
      <c r="B446" s="22">
        <f t="shared" si="35"/>
        <v>46726</v>
      </c>
      <c r="C446" s="18">
        <f t="shared" si="36"/>
        <v>1</v>
      </c>
      <c r="D446" s="25"/>
      <c r="E446" s="25"/>
      <c r="F446" s="20" t="str">
        <f t="shared" si="37"/>
        <v>-</v>
      </c>
      <c r="G446" s="20" t="str">
        <f t="shared" si="38"/>
        <v>-</v>
      </c>
      <c r="H446" s="21" t="str">
        <f t="shared" ca="1" si="39"/>
        <v/>
      </c>
    </row>
    <row r="447" spans="2:8">
      <c r="B447" s="22">
        <f t="shared" si="35"/>
        <v>46727</v>
      </c>
      <c r="C447" s="18">
        <f t="shared" si="36"/>
        <v>2</v>
      </c>
      <c r="D447" s="25"/>
      <c r="E447" s="25"/>
      <c r="F447" s="20" t="str">
        <f t="shared" si="37"/>
        <v>-</v>
      </c>
      <c r="G447" s="20" t="str">
        <f t="shared" si="38"/>
        <v>-</v>
      </c>
      <c r="H447" s="21" t="str">
        <f t="shared" ca="1" si="39"/>
        <v/>
      </c>
    </row>
    <row r="448" spans="2:8">
      <c r="B448" s="22">
        <f t="shared" si="35"/>
        <v>46728</v>
      </c>
      <c r="C448" s="18">
        <f t="shared" si="36"/>
        <v>3</v>
      </c>
      <c r="D448" s="25"/>
      <c r="E448" s="25"/>
      <c r="F448" s="20" t="str">
        <f t="shared" si="37"/>
        <v>-</v>
      </c>
      <c r="G448" s="20" t="str">
        <f t="shared" si="38"/>
        <v>-</v>
      </c>
      <c r="H448" s="21" t="str">
        <f t="shared" ca="1" si="39"/>
        <v/>
      </c>
    </row>
    <row r="449" spans="2:8">
      <c r="B449" s="22">
        <f t="shared" si="35"/>
        <v>46729</v>
      </c>
      <c r="C449" s="18">
        <f t="shared" si="36"/>
        <v>4</v>
      </c>
      <c r="D449" s="25"/>
      <c r="E449" s="25"/>
      <c r="F449" s="20" t="str">
        <f t="shared" si="37"/>
        <v>-</v>
      </c>
      <c r="G449" s="20" t="str">
        <f t="shared" si="38"/>
        <v>-</v>
      </c>
      <c r="H449" s="21" t="str">
        <f t="shared" ca="1" si="39"/>
        <v/>
      </c>
    </row>
    <row r="450" spans="2:8">
      <c r="B450" s="22">
        <f t="shared" si="35"/>
        <v>46730</v>
      </c>
      <c r="C450" s="18">
        <f t="shared" si="36"/>
        <v>5</v>
      </c>
      <c r="D450" s="25"/>
      <c r="E450" s="25"/>
      <c r="F450" s="20" t="str">
        <f t="shared" si="37"/>
        <v>-</v>
      </c>
      <c r="G450" s="20" t="str">
        <f t="shared" si="38"/>
        <v>-</v>
      </c>
      <c r="H450" s="21" t="str">
        <f t="shared" ca="1" si="39"/>
        <v/>
      </c>
    </row>
    <row r="451" spans="2:8">
      <c r="B451" s="22">
        <f t="shared" ref="B451:B514" si="40">B450+1</f>
        <v>46731</v>
      </c>
      <c r="C451" s="18">
        <f t="shared" si="36"/>
        <v>6</v>
      </c>
      <c r="D451" s="25"/>
      <c r="E451" s="25"/>
      <c r="F451" s="20">
        <f t="shared" si="37"/>
        <v>0</v>
      </c>
      <c r="G451" s="20">
        <f t="shared" si="38"/>
        <v>0</v>
      </c>
      <c r="H451" s="21" t="str">
        <f t="shared" ca="1" si="39"/>
        <v/>
      </c>
    </row>
    <row r="452" spans="2:8">
      <c r="B452" s="22">
        <f t="shared" si="40"/>
        <v>46732</v>
      </c>
      <c r="C452" s="18">
        <f t="shared" si="36"/>
        <v>7</v>
      </c>
      <c r="D452" s="25"/>
      <c r="E452" s="25"/>
      <c r="F452" s="20" t="str">
        <f t="shared" si="37"/>
        <v>-</v>
      </c>
      <c r="G452" s="20" t="str">
        <f t="shared" si="38"/>
        <v>-</v>
      </c>
      <c r="H452" s="21" t="str">
        <f t="shared" ca="1" si="39"/>
        <v/>
      </c>
    </row>
    <row r="453" spans="2:8">
      <c r="B453" s="22">
        <f t="shared" si="40"/>
        <v>46733</v>
      </c>
      <c r="C453" s="18">
        <f t="shared" si="36"/>
        <v>1</v>
      </c>
      <c r="D453" s="25"/>
      <c r="E453" s="25"/>
      <c r="F453" s="20" t="str">
        <f t="shared" si="37"/>
        <v>-</v>
      </c>
      <c r="G453" s="20" t="str">
        <f t="shared" si="38"/>
        <v>-</v>
      </c>
      <c r="H453" s="21" t="str">
        <f t="shared" ca="1" si="39"/>
        <v/>
      </c>
    </row>
    <row r="454" spans="2:8">
      <c r="B454" s="22">
        <f t="shared" si="40"/>
        <v>46734</v>
      </c>
      <c r="C454" s="18">
        <f t="shared" si="36"/>
        <v>2</v>
      </c>
      <c r="D454" s="25"/>
      <c r="E454" s="25"/>
      <c r="F454" s="20" t="str">
        <f t="shared" si="37"/>
        <v>-</v>
      </c>
      <c r="G454" s="20" t="str">
        <f t="shared" si="38"/>
        <v>-</v>
      </c>
      <c r="H454" s="21" t="str">
        <f t="shared" ca="1" si="39"/>
        <v/>
      </c>
    </row>
    <row r="455" spans="2:8">
      <c r="B455" s="22">
        <f t="shared" si="40"/>
        <v>46735</v>
      </c>
      <c r="C455" s="18">
        <f t="shared" si="36"/>
        <v>3</v>
      </c>
      <c r="D455" s="25"/>
      <c r="E455" s="25"/>
      <c r="F455" s="20" t="str">
        <f t="shared" si="37"/>
        <v>-</v>
      </c>
      <c r="G455" s="20" t="str">
        <f t="shared" si="38"/>
        <v>-</v>
      </c>
      <c r="H455" s="21" t="str">
        <f t="shared" ca="1" si="39"/>
        <v/>
      </c>
    </row>
    <row r="456" spans="2:8">
      <c r="B456" s="22">
        <f t="shared" si="40"/>
        <v>46736</v>
      </c>
      <c r="C456" s="18">
        <f t="shared" si="36"/>
        <v>4</v>
      </c>
      <c r="D456" s="25"/>
      <c r="E456" s="25"/>
      <c r="F456" s="20" t="str">
        <f t="shared" si="37"/>
        <v>-</v>
      </c>
      <c r="G456" s="20" t="str">
        <f t="shared" si="38"/>
        <v>-</v>
      </c>
      <c r="H456" s="21" t="str">
        <f t="shared" ca="1" si="39"/>
        <v/>
      </c>
    </row>
    <row r="457" spans="2:8">
      <c r="B457" s="22">
        <f t="shared" si="40"/>
        <v>46737</v>
      </c>
      <c r="C457" s="18">
        <f t="shared" si="36"/>
        <v>5</v>
      </c>
      <c r="D457" s="25"/>
      <c r="E457" s="25"/>
      <c r="F457" s="20" t="str">
        <f t="shared" si="37"/>
        <v>-</v>
      </c>
      <c r="G457" s="20" t="str">
        <f t="shared" si="38"/>
        <v>-</v>
      </c>
      <c r="H457" s="21" t="str">
        <f t="shared" ca="1" si="39"/>
        <v/>
      </c>
    </row>
    <row r="458" spans="2:8">
      <c r="B458" s="22">
        <f t="shared" si="40"/>
        <v>46738</v>
      </c>
      <c r="C458" s="18">
        <f t="shared" si="36"/>
        <v>6</v>
      </c>
      <c r="D458" s="25"/>
      <c r="E458" s="25"/>
      <c r="F458" s="20">
        <f t="shared" si="37"/>
        <v>0</v>
      </c>
      <c r="G458" s="20">
        <f t="shared" si="38"/>
        <v>0</v>
      </c>
      <c r="H458" s="21" t="str">
        <f t="shared" ca="1" si="39"/>
        <v/>
      </c>
    </row>
    <row r="459" spans="2:8">
      <c r="B459" s="22">
        <f t="shared" si="40"/>
        <v>46739</v>
      </c>
      <c r="C459" s="18">
        <f t="shared" ref="C459:C522" si="41">WEEKDAY(B459)</f>
        <v>7</v>
      </c>
      <c r="D459" s="25"/>
      <c r="E459" s="25"/>
      <c r="F459" s="20" t="str">
        <f t="shared" si="37"/>
        <v>-</v>
      </c>
      <c r="G459" s="20" t="str">
        <f t="shared" si="38"/>
        <v>-</v>
      </c>
      <c r="H459" s="21" t="str">
        <f t="shared" ca="1" si="39"/>
        <v/>
      </c>
    </row>
    <row r="460" spans="2:8">
      <c r="B460" s="22">
        <f t="shared" si="40"/>
        <v>46740</v>
      </c>
      <c r="C460" s="18">
        <f t="shared" si="41"/>
        <v>1</v>
      </c>
      <c r="D460" s="25"/>
      <c r="E460" s="25"/>
      <c r="F460" s="20" t="str">
        <f t="shared" si="37"/>
        <v>-</v>
      </c>
      <c r="G460" s="20" t="str">
        <f t="shared" si="38"/>
        <v>-</v>
      </c>
      <c r="H460" s="21" t="str">
        <f t="shared" ca="1" si="39"/>
        <v/>
      </c>
    </row>
    <row r="461" spans="2:8">
      <c r="B461" s="22">
        <f t="shared" si="40"/>
        <v>46741</v>
      </c>
      <c r="C461" s="18">
        <f t="shared" si="41"/>
        <v>2</v>
      </c>
      <c r="D461" s="25"/>
      <c r="E461" s="25"/>
      <c r="F461" s="20" t="str">
        <f t="shared" si="37"/>
        <v>-</v>
      </c>
      <c r="G461" s="20" t="str">
        <f t="shared" si="38"/>
        <v>-</v>
      </c>
      <c r="H461" s="21" t="str">
        <f t="shared" ca="1" si="39"/>
        <v/>
      </c>
    </row>
    <row r="462" spans="2:8">
      <c r="B462" s="22">
        <f t="shared" si="40"/>
        <v>46742</v>
      </c>
      <c r="C462" s="18">
        <f t="shared" si="41"/>
        <v>3</v>
      </c>
      <c r="D462" s="25"/>
      <c r="E462" s="25"/>
      <c r="F462" s="20" t="str">
        <f t="shared" si="37"/>
        <v>-</v>
      </c>
      <c r="G462" s="20" t="str">
        <f t="shared" si="38"/>
        <v>-</v>
      </c>
      <c r="H462" s="21" t="str">
        <f t="shared" ca="1" si="39"/>
        <v/>
      </c>
    </row>
    <row r="463" spans="2:8">
      <c r="B463" s="22">
        <f t="shared" si="40"/>
        <v>46743</v>
      </c>
      <c r="C463" s="18">
        <f t="shared" si="41"/>
        <v>4</v>
      </c>
      <c r="D463" s="25"/>
      <c r="E463" s="25"/>
      <c r="F463" s="20" t="str">
        <f t="shared" si="37"/>
        <v>-</v>
      </c>
      <c r="G463" s="20" t="str">
        <f t="shared" si="38"/>
        <v>-</v>
      </c>
      <c r="H463" s="21" t="str">
        <f t="shared" ca="1" si="39"/>
        <v/>
      </c>
    </row>
    <row r="464" spans="2:8">
      <c r="B464" s="22">
        <f t="shared" si="40"/>
        <v>46744</v>
      </c>
      <c r="C464" s="18">
        <f t="shared" si="41"/>
        <v>5</v>
      </c>
      <c r="D464" s="25"/>
      <c r="E464" s="25"/>
      <c r="F464" s="20" t="str">
        <f t="shared" si="37"/>
        <v>-</v>
      </c>
      <c r="G464" s="20" t="str">
        <f t="shared" si="38"/>
        <v>-</v>
      </c>
      <c r="H464" s="21" t="str">
        <f t="shared" ca="1" si="39"/>
        <v/>
      </c>
    </row>
    <row r="465" spans="2:8">
      <c r="B465" s="22">
        <f t="shared" si="40"/>
        <v>46745</v>
      </c>
      <c r="C465" s="18">
        <f t="shared" si="41"/>
        <v>6</v>
      </c>
      <c r="D465" s="25"/>
      <c r="E465" s="25"/>
      <c r="F465" s="20">
        <f t="shared" ref="F465:F528" si="42">IF(MOD(C465-$C$7,7)=5,COUNTIFS(C459:C465,1,D459:D465,"■")+COUNTIFS(C459:C465,7,D459:D465,"■"),"-")</f>
        <v>0</v>
      </c>
      <c r="G465" s="20">
        <f t="shared" ref="G465:G528" si="43">IF(MOD(C465-$C$7,7)=5,COUNTIF(E459:E465,"○")+COUNTIF(E459:E465,"●"),"-")</f>
        <v>0</v>
      </c>
      <c r="H465" s="21" t="str">
        <f t="shared" ref="H465:H528" ca="1" si="44">IF(AND(D465="",OFFSET(D465,-MOD(C465-$C$7+1,7),0)=""),"",IF(MOD(C465-$C$7,7)&lt;&gt;5,"-",IF(F465&lt;=G465,"達成","×")))</f>
        <v/>
      </c>
    </row>
    <row r="466" spans="2:8">
      <c r="B466" s="22">
        <f t="shared" si="40"/>
        <v>46746</v>
      </c>
      <c r="C466" s="18">
        <f t="shared" si="41"/>
        <v>7</v>
      </c>
      <c r="D466" s="25"/>
      <c r="E466" s="25"/>
      <c r="F466" s="20" t="str">
        <f t="shared" si="42"/>
        <v>-</v>
      </c>
      <c r="G466" s="20" t="str">
        <f t="shared" si="43"/>
        <v>-</v>
      </c>
      <c r="H466" s="21" t="str">
        <f t="shared" ca="1" si="44"/>
        <v/>
      </c>
    </row>
    <row r="467" spans="2:8">
      <c r="B467" s="22">
        <f t="shared" si="40"/>
        <v>46747</v>
      </c>
      <c r="C467" s="18">
        <f t="shared" si="41"/>
        <v>1</v>
      </c>
      <c r="D467" s="25"/>
      <c r="E467" s="25"/>
      <c r="F467" s="20" t="str">
        <f t="shared" si="42"/>
        <v>-</v>
      </c>
      <c r="G467" s="20" t="str">
        <f t="shared" si="43"/>
        <v>-</v>
      </c>
      <c r="H467" s="21" t="str">
        <f t="shared" ca="1" si="44"/>
        <v/>
      </c>
    </row>
    <row r="468" spans="2:8">
      <c r="B468" s="22">
        <f t="shared" si="40"/>
        <v>46748</v>
      </c>
      <c r="C468" s="18">
        <f t="shared" si="41"/>
        <v>2</v>
      </c>
      <c r="D468" s="25"/>
      <c r="E468" s="25"/>
      <c r="F468" s="20" t="str">
        <f t="shared" si="42"/>
        <v>-</v>
      </c>
      <c r="G468" s="20" t="str">
        <f t="shared" si="43"/>
        <v>-</v>
      </c>
      <c r="H468" s="21" t="str">
        <f t="shared" ca="1" si="44"/>
        <v/>
      </c>
    </row>
    <row r="469" spans="2:8">
      <c r="B469" s="22">
        <f t="shared" si="40"/>
        <v>46749</v>
      </c>
      <c r="C469" s="18">
        <f t="shared" si="41"/>
        <v>3</v>
      </c>
      <c r="D469" s="25"/>
      <c r="E469" s="25"/>
      <c r="F469" s="20" t="str">
        <f t="shared" si="42"/>
        <v>-</v>
      </c>
      <c r="G469" s="20" t="str">
        <f t="shared" si="43"/>
        <v>-</v>
      </c>
      <c r="H469" s="21" t="str">
        <f t="shared" ca="1" si="44"/>
        <v/>
      </c>
    </row>
    <row r="470" spans="2:8">
      <c r="B470" s="22">
        <f t="shared" si="40"/>
        <v>46750</v>
      </c>
      <c r="C470" s="18">
        <f t="shared" si="41"/>
        <v>4</v>
      </c>
      <c r="D470" s="25"/>
      <c r="E470" s="25"/>
      <c r="F470" s="20" t="str">
        <f t="shared" si="42"/>
        <v>-</v>
      </c>
      <c r="G470" s="20" t="str">
        <f t="shared" si="43"/>
        <v>-</v>
      </c>
      <c r="H470" s="21" t="str">
        <f t="shared" ca="1" si="44"/>
        <v/>
      </c>
    </row>
    <row r="471" spans="2:8">
      <c r="B471" s="22">
        <f t="shared" si="40"/>
        <v>46751</v>
      </c>
      <c r="C471" s="18">
        <f t="shared" si="41"/>
        <v>5</v>
      </c>
      <c r="D471" s="25"/>
      <c r="E471" s="25"/>
      <c r="F471" s="20" t="str">
        <f t="shared" si="42"/>
        <v>-</v>
      </c>
      <c r="G471" s="20" t="str">
        <f t="shared" si="43"/>
        <v>-</v>
      </c>
      <c r="H471" s="21" t="str">
        <f t="shared" ca="1" si="44"/>
        <v/>
      </c>
    </row>
    <row r="472" spans="2:8">
      <c r="B472" s="22">
        <f t="shared" si="40"/>
        <v>46752</v>
      </c>
      <c r="C472" s="18">
        <f t="shared" si="41"/>
        <v>6</v>
      </c>
      <c r="D472" s="25"/>
      <c r="E472" s="25"/>
      <c r="F472" s="20">
        <f t="shared" si="42"/>
        <v>0</v>
      </c>
      <c r="G472" s="20">
        <f t="shared" si="43"/>
        <v>0</v>
      </c>
      <c r="H472" s="21" t="str">
        <f t="shared" ca="1" si="44"/>
        <v/>
      </c>
    </row>
    <row r="473" spans="2:8">
      <c r="B473" s="22">
        <f t="shared" si="40"/>
        <v>46753</v>
      </c>
      <c r="C473" s="18">
        <f t="shared" si="41"/>
        <v>7</v>
      </c>
      <c r="D473" s="25"/>
      <c r="E473" s="25"/>
      <c r="F473" s="20" t="str">
        <f t="shared" si="42"/>
        <v>-</v>
      </c>
      <c r="G473" s="20" t="str">
        <f t="shared" si="43"/>
        <v>-</v>
      </c>
      <c r="H473" s="21" t="str">
        <f t="shared" ca="1" si="44"/>
        <v/>
      </c>
    </row>
    <row r="474" spans="2:8">
      <c r="B474" s="22">
        <f t="shared" si="40"/>
        <v>46754</v>
      </c>
      <c r="C474" s="18">
        <f t="shared" si="41"/>
        <v>1</v>
      </c>
      <c r="D474" s="25"/>
      <c r="E474" s="25"/>
      <c r="F474" s="20" t="str">
        <f t="shared" si="42"/>
        <v>-</v>
      </c>
      <c r="G474" s="20" t="str">
        <f t="shared" si="43"/>
        <v>-</v>
      </c>
      <c r="H474" s="21" t="str">
        <f t="shared" ca="1" si="44"/>
        <v/>
      </c>
    </row>
    <row r="475" spans="2:8">
      <c r="B475" s="22">
        <f t="shared" si="40"/>
        <v>46755</v>
      </c>
      <c r="C475" s="18">
        <f t="shared" si="41"/>
        <v>2</v>
      </c>
      <c r="D475" s="25"/>
      <c r="E475" s="25"/>
      <c r="F475" s="20" t="str">
        <f t="shared" si="42"/>
        <v>-</v>
      </c>
      <c r="G475" s="20" t="str">
        <f t="shared" si="43"/>
        <v>-</v>
      </c>
      <c r="H475" s="21" t="str">
        <f t="shared" ca="1" si="44"/>
        <v/>
      </c>
    </row>
    <row r="476" spans="2:8">
      <c r="B476" s="22">
        <f t="shared" si="40"/>
        <v>46756</v>
      </c>
      <c r="C476" s="18">
        <f t="shared" si="41"/>
        <v>3</v>
      </c>
      <c r="D476" s="25"/>
      <c r="E476" s="25"/>
      <c r="F476" s="20" t="str">
        <f t="shared" si="42"/>
        <v>-</v>
      </c>
      <c r="G476" s="20" t="str">
        <f t="shared" si="43"/>
        <v>-</v>
      </c>
      <c r="H476" s="21" t="str">
        <f t="shared" ca="1" si="44"/>
        <v/>
      </c>
    </row>
    <row r="477" spans="2:8">
      <c r="B477" s="22">
        <f t="shared" si="40"/>
        <v>46757</v>
      </c>
      <c r="C477" s="18">
        <f t="shared" si="41"/>
        <v>4</v>
      </c>
      <c r="D477" s="25"/>
      <c r="E477" s="25"/>
      <c r="F477" s="20" t="str">
        <f t="shared" si="42"/>
        <v>-</v>
      </c>
      <c r="G477" s="20" t="str">
        <f t="shared" si="43"/>
        <v>-</v>
      </c>
      <c r="H477" s="21" t="str">
        <f t="shared" ca="1" si="44"/>
        <v/>
      </c>
    </row>
    <row r="478" spans="2:8">
      <c r="B478" s="22">
        <f t="shared" si="40"/>
        <v>46758</v>
      </c>
      <c r="C478" s="18">
        <f t="shared" si="41"/>
        <v>5</v>
      </c>
      <c r="D478" s="25"/>
      <c r="E478" s="25"/>
      <c r="F478" s="20" t="str">
        <f t="shared" si="42"/>
        <v>-</v>
      </c>
      <c r="G478" s="20" t="str">
        <f t="shared" si="43"/>
        <v>-</v>
      </c>
      <c r="H478" s="21" t="str">
        <f t="shared" ca="1" si="44"/>
        <v/>
      </c>
    </row>
    <row r="479" spans="2:8">
      <c r="B479" s="22">
        <f t="shared" si="40"/>
        <v>46759</v>
      </c>
      <c r="C479" s="18">
        <f t="shared" si="41"/>
        <v>6</v>
      </c>
      <c r="D479" s="25"/>
      <c r="E479" s="25"/>
      <c r="F479" s="20">
        <f t="shared" si="42"/>
        <v>0</v>
      </c>
      <c r="G479" s="20">
        <f t="shared" si="43"/>
        <v>0</v>
      </c>
      <c r="H479" s="21" t="str">
        <f t="shared" ca="1" si="44"/>
        <v/>
      </c>
    </row>
    <row r="480" spans="2:8">
      <c r="B480" s="22">
        <f t="shared" si="40"/>
        <v>46760</v>
      </c>
      <c r="C480" s="18">
        <f t="shared" si="41"/>
        <v>7</v>
      </c>
      <c r="D480" s="25"/>
      <c r="E480" s="25"/>
      <c r="F480" s="20" t="str">
        <f t="shared" si="42"/>
        <v>-</v>
      </c>
      <c r="G480" s="20" t="str">
        <f t="shared" si="43"/>
        <v>-</v>
      </c>
      <c r="H480" s="21" t="str">
        <f t="shared" ca="1" si="44"/>
        <v/>
      </c>
    </row>
    <row r="481" spans="2:8">
      <c r="B481" s="22">
        <f t="shared" si="40"/>
        <v>46761</v>
      </c>
      <c r="C481" s="18">
        <f t="shared" si="41"/>
        <v>1</v>
      </c>
      <c r="D481" s="25"/>
      <c r="E481" s="25"/>
      <c r="F481" s="20" t="str">
        <f t="shared" si="42"/>
        <v>-</v>
      </c>
      <c r="G481" s="20" t="str">
        <f t="shared" si="43"/>
        <v>-</v>
      </c>
      <c r="H481" s="21" t="str">
        <f t="shared" ca="1" si="44"/>
        <v/>
      </c>
    </row>
    <row r="482" spans="2:8">
      <c r="B482" s="22">
        <f t="shared" si="40"/>
        <v>46762</v>
      </c>
      <c r="C482" s="18">
        <f t="shared" si="41"/>
        <v>2</v>
      </c>
      <c r="D482" s="25"/>
      <c r="E482" s="25"/>
      <c r="F482" s="20" t="str">
        <f t="shared" si="42"/>
        <v>-</v>
      </c>
      <c r="G482" s="20" t="str">
        <f t="shared" si="43"/>
        <v>-</v>
      </c>
      <c r="H482" s="21" t="str">
        <f t="shared" ca="1" si="44"/>
        <v/>
      </c>
    </row>
    <row r="483" spans="2:8">
      <c r="B483" s="22">
        <f t="shared" si="40"/>
        <v>46763</v>
      </c>
      <c r="C483" s="18">
        <f t="shared" si="41"/>
        <v>3</v>
      </c>
      <c r="D483" s="25"/>
      <c r="E483" s="25"/>
      <c r="F483" s="20" t="str">
        <f t="shared" si="42"/>
        <v>-</v>
      </c>
      <c r="G483" s="20" t="str">
        <f t="shared" si="43"/>
        <v>-</v>
      </c>
      <c r="H483" s="21" t="str">
        <f t="shared" ca="1" si="44"/>
        <v/>
      </c>
    </row>
    <row r="484" spans="2:8">
      <c r="B484" s="22">
        <f t="shared" si="40"/>
        <v>46764</v>
      </c>
      <c r="C484" s="18">
        <f t="shared" si="41"/>
        <v>4</v>
      </c>
      <c r="D484" s="25"/>
      <c r="E484" s="25"/>
      <c r="F484" s="20" t="str">
        <f t="shared" si="42"/>
        <v>-</v>
      </c>
      <c r="G484" s="20" t="str">
        <f t="shared" si="43"/>
        <v>-</v>
      </c>
      <c r="H484" s="21" t="str">
        <f t="shared" ca="1" si="44"/>
        <v/>
      </c>
    </row>
    <row r="485" spans="2:8">
      <c r="B485" s="22">
        <f t="shared" si="40"/>
        <v>46765</v>
      </c>
      <c r="C485" s="18">
        <f t="shared" si="41"/>
        <v>5</v>
      </c>
      <c r="D485" s="25"/>
      <c r="E485" s="25"/>
      <c r="F485" s="20" t="str">
        <f t="shared" si="42"/>
        <v>-</v>
      </c>
      <c r="G485" s="20" t="str">
        <f t="shared" si="43"/>
        <v>-</v>
      </c>
      <c r="H485" s="21" t="str">
        <f t="shared" ca="1" si="44"/>
        <v/>
      </c>
    </row>
    <row r="486" spans="2:8">
      <c r="B486" s="22">
        <f t="shared" si="40"/>
        <v>46766</v>
      </c>
      <c r="C486" s="18">
        <f t="shared" si="41"/>
        <v>6</v>
      </c>
      <c r="D486" s="25"/>
      <c r="E486" s="25"/>
      <c r="F486" s="20">
        <f t="shared" si="42"/>
        <v>0</v>
      </c>
      <c r="G486" s="20">
        <f t="shared" si="43"/>
        <v>0</v>
      </c>
      <c r="H486" s="21" t="str">
        <f t="shared" ca="1" si="44"/>
        <v/>
      </c>
    </row>
    <row r="487" spans="2:8">
      <c r="B487" s="22">
        <f t="shared" si="40"/>
        <v>46767</v>
      </c>
      <c r="C487" s="18">
        <f t="shared" si="41"/>
        <v>7</v>
      </c>
      <c r="D487" s="25"/>
      <c r="E487" s="25"/>
      <c r="F487" s="20" t="str">
        <f t="shared" si="42"/>
        <v>-</v>
      </c>
      <c r="G487" s="20" t="str">
        <f t="shared" si="43"/>
        <v>-</v>
      </c>
      <c r="H487" s="21" t="str">
        <f t="shared" ca="1" si="44"/>
        <v/>
      </c>
    </row>
    <row r="488" spans="2:8">
      <c r="B488" s="22">
        <f t="shared" si="40"/>
        <v>46768</v>
      </c>
      <c r="C488" s="18">
        <f t="shared" si="41"/>
        <v>1</v>
      </c>
      <c r="D488" s="25"/>
      <c r="E488" s="25"/>
      <c r="F488" s="20" t="str">
        <f t="shared" si="42"/>
        <v>-</v>
      </c>
      <c r="G488" s="20" t="str">
        <f t="shared" si="43"/>
        <v>-</v>
      </c>
      <c r="H488" s="21" t="str">
        <f t="shared" ca="1" si="44"/>
        <v/>
      </c>
    </row>
    <row r="489" spans="2:8">
      <c r="B489" s="22">
        <f t="shared" si="40"/>
        <v>46769</v>
      </c>
      <c r="C489" s="18">
        <f t="shared" si="41"/>
        <v>2</v>
      </c>
      <c r="D489" s="25"/>
      <c r="E489" s="25"/>
      <c r="F489" s="20" t="str">
        <f t="shared" si="42"/>
        <v>-</v>
      </c>
      <c r="G489" s="20" t="str">
        <f t="shared" si="43"/>
        <v>-</v>
      </c>
      <c r="H489" s="21" t="str">
        <f t="shared" ca="1" si="44"/>
        <v/>
      </c>
    </row>
    <row r="490" spans="2:8">
      <c r="B490" s="22">
        <f t="shared" si="40"/>
        <v>46770</v>
      </c>
      <c r="C490" s="18">
        <f t="shared" si="41"/>
        <v>3</v>
      </c>
      <c r="D490" s="25"/>
      <c r="E490" s="25"/>
      <c r="F490" s="20" t="str">
        <f t="shared" si="42"/>
        <v>-</v>
      </c>
      <c r="G490" s="20" t="str">
        <f t="shared" si="43"/>
        <v>-</v>
      </c>
      <c r="H490" s="21" t="str">
        <f t="shared" ca="1" si="44"/>
        <v/>
      </c>
    </row>
    <row r="491" spans="2:8">
      <c r="B491" s="22">
        <f t="shared" si="40"/>
        <v>46771</v>
      </c>
      <c r="C491" s="18">
        <f t="shared" si="41"/>
        <v>4</v>
      </c>
      <c r="D491" s="25"/>
      <c r="E491" s="25"/>
      <c r="F491" s="20" t="str">
        <f t="shared" si="42"/>
        <v>-</v>
      </c>
      <c r="G491" s="20" t="str">
        <f t="shared" si="43"/>
        <v>-</v>
      </c>
      <c r="H491" s="21" t="str">
        <f t="shared" ca="1" si="44"/>
        <v/>
      </c>
    </row>
    <row r="492" spans="2:8">
      <c r="B492" s="22">
        <f t="shared" si="40"/>
        <v>46772</v>
      </c>
      <c r="C492" s="18">
        <f t="shared" si="41"/>
        <v>5</v>
      </c>
      <c r="D492" s="25"/>
      <c r="E492" s="25"/>
      <c r="F492" s="20" t="str">
        <f t="shared" si="42"/>
        <v>-</v>
      </c>
      <c r="G492" s="20" t="str">
        <f t="shared" si="43"/>
        <v>-</v>
      </c>
      <c r="H492" s="21" t="str">
        <f t="shared" ca="1" si="44"/>
        <v/>
      </c>
    </row>
    <row r="493" spans="2:8">
      <c r="B493" s="22">
        <f t="shared" si="40"/>
        <v>46773</v>
      </c>
      <c r="C493" s="18">
        <f t="shared" si="41"/>
        <v>6</v>
      </c>
      <c r="D493" s="25"/>
      <c r="E493" s="25"/>
      <c r="F493" s="20">
        <f t="shared" si="42"/>
        <v>0</v>
      </c>
      <c r="G493" s="20">
        <f t="shared" si="43"/>
        <v>0</v>
      </c>
      <c r="H493" s="21" t="str">
        <f t="shared" ca="1" si="44"/>
        <v/>
      </c>
    </row>
    <row r="494" spans="2:8">
      <c r="B494" s="22">
        <f t="shared" si="40"/>
        <v>46774</v>
      </c>
      <c r="C494" s="18">
        <f t="shared" si="41"/>
        <v>7</v>
      </c>
      <c r="D494" s="25"/>
      <c r="E494" s="25"/>
      <c r="F494" s="20" t="str">
        <f t="shared" si="42"/>
        <v>-</v>
      </c>
      <c r="G494" s="20" t="str">
        <f t="shared" si="43"/>
        <v>-</v>
      </c>
      <c r="H494" s="21" t="str">
        <f t="shared" ca="1" si="44"/>
        <v/>
      </c>
    </row>
    <row r="495" spans="2:8">
      <c r="B495" s="22">
        <f t="shared" si="40"/>
        <v>46775</v>
      </c>
      <c r="C495" s="18">
        <f t="shared" si="41"/>
        <v>1</v>
      </c>
      <c r="D495" s="25"/>
      <c r="E495" s="25"/>
      <c r="F495" s="20" t="str">
        <f t="shared" si="42"/>
        <v>-</v>
      </c>
      <c r="G495" s="20" t="str">
        <f t="shared" si="43"/>
        <v>-</v>
      </c>
      <c r="H495" s="21" t="str">
        <f t="shared" ca="1" si="44"/>
        <v/>
      </c>
    </row>
    <row r="496" spans="2:8">
      <c r="B496" s="22">
        <f t="shared" si="40"/>
        <v>46776</v>
      </c>
      <c r="C496" s="18">
        <f t="shared" si="41"/>
        <v>2</v>
      </c>
      <c r="D496" s="25"/>
      <c r="E496" s="25"/>
      <c r="F496" s="20" t="str">
        <f t="shared" si="42"/>
        <v>-</v>
      </c>
      <c r="G496" s="20" t="str">
        <f t="shared" si="43"/>
        <v>-</v>
      </c>
      <c r="H496" s="21" t="str">
        <f t="shared" ca="1" si="44"/>
        <v/>
      </c>
    </row>
    <row r="497" spans="2:8">
      <c r="B497" s="22">
        <f t="shared" si="40"/>
        <v>46777</v>
      </c>
      <c r="C497" s="18">
        <f t="shared" si="41"/>
        <v>3</v>
      </c>
      <c r="D497" s="25"/>
      <c r="E497" s="25"/>
      <c r="F497" s="20" t="str">
        <f t="shared" si="42"/>
        <v>-</v>
      </c>
      <c r="G497" s="20" t="str">
        <f t="shared" si="43"/>
        <v>-</v>
      </c>
      <c r="H497" s="21" t="str">
        <f t="shared" ca="1" si="44"/>
        <v/>
      </c>
    </row>
    <row r="498" spans="2:8">
      <c r="B498" s="22">
        <f t="shared" si="40"/>
        <v>46778</v>
      </c>
      <c r="C498" s="18">
        <f t="shared" si="41"/>
        <v>4</v>
      </c>
      <c r="D498" s="25"/>
      <c r="E498" s="25"/>
      <c r="F498" s="20" t="str">
        <f t="shared" si="42"/>
        <v>-</v>
      </c>
      <c r="G498" s="20" t="str">
        <f t="shared" si="43"/>
        <v>-</v>
      </c>
      <c r="H498" s="21" t="str">
        <f t="shared" ca="1" si="44"/>
        <v/>
      </c>
    </row>
    <row r="499" spans="2:8">
      <c r="B499" s="22">
        <f t="shared" si="40"/>
        <v>46779</v>
      </c>
      <c r="C499" s="18">
        <f t="shared" si="41"/>
        <v>5</v>
      </c>
      <c r="D499" s="25"/>
      <c r="E499" s="25"/>
      <c r="F499" s="20" t="str">
        <f t="shared" si="42"/>
        <v>-</v>
      </c>
      <c r="G499" s="20" t="str">
        <f t="shared" si="43"/>
        <v>-</v>
      </c>
      <c r="H499" s="21" t="str">
        <f t="shared" ca="1" si="44"/>
        <v/>
      </c>
    </row>
    <row r="500" spans="2:8">
      <c r="B500" s="22">
        <f t="shared" si="40"/>
        <v>46780</v>
      </c>
      <c r="C500" s="18">
        <f t="shared" si="41"/>
        <v>6</v>
      </c>
      <c r="D500" s="25"/>
      <c r="E500" s="25"/>
      <c r="F500" s="20">
        <f t="shared" si="42"/>
        <v>0</v>
      </c>
      <c r="G500" s="20">
        <f t="shared" si="43"/>
        <v>0</v>
      </c>
      <c r="H500" s="21" t="str">
        <f t="shared" ca="1" si="44"/>
        <v/>
      </c>
    </row>
    <row r="501" spans="2:8">
      <c r="B501" s="22">
        <f t="shared" si="40"/>
        <v>46781</v>
      </c>
      <c r="C501" s="18">
        <f t="shared" si="41"/>
        <v>7</v>
      </c>
      <c r="D501" s="25"/>
      <c r="E501" s="25"/>
      <c r="F501" s="20" t="str">
        <f t="shared" si="42"/>
        <v>-</v>
      </c>
      <c r="G501" s="20" t="str">
        <f t="shared" si="43"/>
        <v>-</v>
      </c>
      <c r="H501" s="21" t="str">
        <f t="shared" ca="1" si="44"/>
        <v/>
      </c>
    </row>
    <row r="502" spans="2:8">
      <c r="B502" s="22">
        <f t="shared" si="40"/>
        <v>46782</v>
      </c>
      <c r="C502" s="18">
        <f t="shared" si="41"/>
        <v>1</v>
      </c>
      <c r="D502" s="25"/>
      <c r="E502" s="25"/>
      <c r="F502" s="20" t="str">
        <f t="shared" si="42"/>
        <v>-</v>
      </c>
      <c r="G502" s="20" t="str">
        <f t="shared" si="43"/>
        <v>-</v>
      </c>
      <c r="H502" s="21" t="str">
        <f t="shared" ca="1" si="44"/>
        <v/>
      </c>
    </row>
    <row r="503" spans="2:8">
      <c r="B503" s="22">
        <f t="shared" si="40"/>
        <v>46783</v>
      </c>
      <c r="C503" s="18">
        <f t="shared" si="41"/>
        <v>2</v>
      </c>
      <c r="D503" s="25"/>
      <c r="E503" s="25"/>
      <c r="F503" s="20" t="str">
        <f t="shared" si="42"/>
        <v>-</v>
      </c>
      <c r="G503" s="20" t="str">
        <f t="shared" si="43"/>
        <v>-</v>
      </c>
      <c r="H503" s="21" t="str">
        <f t="shared" ca="1" si="44"/>
        <v/>
      </c>
    </row>
    <row r="504" spans="2:8">
      <c r="B504" s="22">
        <f t="shared" si="40"/>
        <v>46784</v>
      </c>
      <c r="C504" s="18">
        <f t="shared" si="41"/>
        <v>3</v>
      </c>
      <c r="D504" s="25"/>
      <c r="E504" s="25"/>
      <c r="F504" s="20" t="str">
        <f t="shared" si="42"/>
        <v>-</v>
      </c>
      <c r="G504" s="20" t="str">
        <f t="shared" si="43"/>
        <v>-</v>
      </c>
      <c r="H504" s="21" t="str">
        <f t="shared" ca="1" si="44"/>
        <v/>
      </c>
    </row>
    <row r="505" spans="2:8">
      <c r="B505" s="22">
        <f t="shared" si="40"/>
        <v>46785</v>
      </c>
      <c r="C505" s="18">
        <f t="shared" si="41"/>
        <v>4</v>
      </c>
      <c r="D505" s="25"/>
      <c r="E505" s="25"/>
      <c r="F505" s="20" t="str">
        <f t="shared" si="42"/>
        <v>-</v>
      </c>
      <c r="G505" s="20" t="str">
        <f t="shared" si="43"/>
        <v>-</v>
      </c>
      <c r="H505" s="21" t="str">
        <f t="shared" ca="1" si="44"/>
        <v/>
      </c>
    </row>
    <row r="506" spans="2:8">
      <c r="B506" s="22">
        <f t="shared" si="40"/>
        <v>46786</v>
      </c>
      <c r="C506" s="18">
        <f t="shared" si="41"/>
        <v>5</v>
      </c>
      <c r="D506" s="25"/>
      <c r="E506" s="25"/>
      <c r="F506" s="20" t="str">
        <f t="shared" si="42"/>
        <v>-</v>
      </c>
      <c r="G506" s="20" t="str">
        <f t="shared" si="43"/>
        <v>-</v>
      </c>
      <c r="H506" s="21" t="str">
        <f t="shared" ca="1" si="44"/>
        <v/>
      </c>
    </row>
    <row r="507" spans="2:8">
      <c r="B507" s="22">
        <f t="shared" si="40"/>
        <v>46787</v>
      </c>
      <c r="C507" s="18">
        <f t="shared" si="41"/>
        <v>6</v>
      </c>
      <c r="D507" s="25"/>
      <c r="E507" s="25"/>
      <c r="F507" s="20">
        <f t="shared" si="42"/>
        <v>0</v>
      </c>
      <c r="G507" s="20">
        <f t="shared" si="43"/>
        <v>0</v>
      </c>
      <c r="H507" s="21" t="str">
        <f t="shared" ca="1" si="44"/>
        <v/>
      </c>
    </row>
    <row r="508" spans="2:8">
      <c r="B508" s="22">
        <f t="shared" si="40"/>
        <v>46788</v>
      </c>
      <c r="C508" s="18">
        <f t="shared" si="41"/>
        <v>7</v>
      </c>
      <c r="D508" s="25"/>
      <c r="E508" s="25"/>
      <c r="F508" s="20" t="str">
        <f t="shared" si="42"/>
        <v>-</v>
      </c>
      <c r="G508" s="20" t="str">
        <f t="shared" si="43"/>
        <v>-</v>
      </c>
      <c r="H508" s="21" t="str">
        <f t="shared" ca="1" si="44"/>
        <v/>
      </c>
    </row>
    <row r="509" spans="2:8">
      <c r="B509" s="22">
        <f t="shared" si="40"/>
        <v>46789</v>
      </c>
      <c r="C509" s="18">
        <f t="shared" si="41"/>
        <v>1</v>
      </c>
      <c r="D509" s="25"/>
      <c r="E509" s="25"/>
      <c r="F509" s="20" t="str">
        <f t="shared" si="42"/>
        <v>-</v>
      </c>
      <c r="G509" s="20" t="str">
        <f t="shared" si="43"/>
        <v>-</v>
      </c>
      <c r="H509" s="21" t="str">
        <f t="shared" ca="1" si="44"/>
        <v/>
      </c>
    </row>
    <row r="510" spans="2:8">
      <c r="B510" s="22">
        <f t="shared" si="40"/>
        <v>46790</v>
      </c>
      <c r="C510" s="18">
        <f t="shared" si="41"/>
        <v>2</v>
      </c>
      <c r="D510" s="25"/>
      <c r="E510" s="25"/>
      <c r="F510" s="20" t="str">
        <f t="shared" si="42"/>
        <v>-</v>
      </c>
      <c r="G510" s="20" t="str">
        <f t="shared" si="43"/>
        <v>-</v>
      </c>
      <c r="H510" s="21" t="str">
        <f t="shared" ca="1" si="44"/>
        <v/>
      </c>
    </row>
    <row r="511" spans="2:8">
      <c r="B511" s="22">
        <f t="shared" si="40"/>
        <v>46791</v>
      </c>
      <c r="C511" s="18">
        <f t="shared" si="41"/>
        <v>3</v>
      </c>
      <c r="D511" s="25"/>
      <c r="E511" s="25"/>
      <c r="F511" s="20" t="str">
        <f t="shared" si="42"/>
        <v>-</v>
      </c>
      <c r="G511" s="20" t="str">
        <f t="shared" si="43"/>
        <v>-</v>
      </c>
      <c r="H511" s="21" t="str">
        <f t="shared" ca="1" si="44"/>
        <v/>
      </c>
    </row>
    <row r="512" spans="2:8">
      <c r="B512" s="22">
        <f t="shared" si="40"/>
        <v>46792</v>
      </c>
      <c r="C512" s="18">
        <f t="shared" si="41"/>
        <v>4</v>
      </c>
      <c r="D512" s="25"/>
      <c r="E512" s="25"/>
      <c r="F512" s="20" t="str">
        <f t="shared" si="42"/>
        <v>-</v>
      </c>
      <c r="G512" s="20" t="str">
        <f t="shared" si="43"/>
        <v>-</v>
      </c>
      <c r="H512" s="21" t="str">
        <f t="shared" ca="1" si="44"/>
        <v/>
      </c>
    </row>
    <row r="513" spans="2:8">
      <c r="B513" s="22">
        <f t="shared" si="40"/>
        <v>46793</v>
      </c>
      <c r="C513" s="18">
        <f t="shared" si="41"/>
        <v>5</v>
      </c>
      <c r="D513" s="25"/>
      <c r="E513" s="25"/>
      <c r="F513" s="20" t="str">
        <f t="shared" si="42"/>
        <v>-</v>
      </c>
      <c r="G513" s="20" t="str">
        <f t="shared" si="43"/>
        <v>-</v>
      </c>
      <c r="H513" s="21" t="str">
        <f t="shared" ca="1" si="44"/>
        <v/>
      </c>
    </row>
    <row r="514" spans="2:8">
      <c r="B514" s="22">
        <f t="shared" si="40"/>
        <v>46794</v>
      </c>
      <c r="C514" s="18">
        <f t="shared" si="41"/>
        <v>6</v>
      </c>
      <c r="D514" s="25"/>
      <c r="E514" s="25"/>
      <c r="F514" s="20">
        <f t="shared" si="42"/>
        <v>0</v>
      </c>
      <c r="G514" s="20">
        <f t="shared" si="43"/>
        <v>0</v>
      </c>
      <c r="H514" s="21" t="str">
        <f t="shared" ca="1" si="44"/>
        <v/>
      </c>
    </row>
    <row r="515" spans="2:8">
      <c r="B515" s="22">
        <f t="shared" ref="B515:B578" si="45">B514+1</f>
        <v>46795</v>
      </c>
      <c r="C515" s="18">
        <f t="shared" si="41"/>
        <v>7</v>
      </c>
      <c r="D515" s="25"/>
      <c r="E515" s="25"/>
      <c r="F515" s="20" t="str">
        <f t="shared" si="42"/>
        <v>-</v>
      </c>
      <c r="G515" s="20" t="str">
        <f t="shared" si="43"/>
        <v>-</v>
      </c>
      <c r="H515" s="21" t="str">
        <f t="shared" ca="1" si="44"/>
        <v/>
      </c>
    </row>
    <row r="516" spans="2:8">
      <c r="B516" s="22">
        <f t="shared" si="45"/>
        <v>46796</v>
      </c>
      <c r="C516" s="18">
        <f t="shared" si="41"/>
        <v>1</v>
      </c>
      <c r="D516" s="25"/>
      <c r="E516" s="25"/>
      <c r="F516" s="20" t="str">
        <f t="shared" si="42"/>
        <v>-</v>
      </c>
      <c r="G516" s="20" t="str">
        <f t="shared" si="43"/>
        <v>-</v>
      </c>
      <c r="H516" s="21" t="str">
        <f t="shared" ca="1" si="44"/>
        <v/>
      </c>
    </row>
    <row r="517" spans="2:8">
      <c r="B517" s="22">
        <f t="shared" si="45"/>
        <v>46797</v>
      </c>
      <c r="C517" s="18">
        <f t="shared" si="41"/>
        <v>2</v>
      </c>
      <c r="D517" s="25"/>
      <c r="E517" s="25"/>
      <c r="F517" s="20" t="str">
        <f t="shared" si="42"/>
        <v>-</v>
      </c>
      <c r="G517" s="20" t="str">
        <f t="shared" si="43"/>
        <v>-</v>
      </c>
      <c r="H517" s="21" t="str">
        <f t="shared" ca="1" si="44"/>
        <v/>
      </c>
    </row>
    <row r="518" spans="2:8">
      <c r="B518" s="22">
        <f t="shared" si="45"/>
        <v>46798</v>
      </c>
      <c r="C518" s="18">
        <f t="shared" si="41"/>
        <v>3</v>
      </c>
      <c r="D518" s="25"/>
      <c r="E518" s="25"/>
      <c r="F518" s="20" t="str">
        <f t="shared" si="42"/>
        <v>-</v>
      </c>
      <c r="G518" s="20" t="str">
        <f t="shared" si="43"/>
        <v>-</v>
      </c>
      <c r="H518" s="21" t="str">
        <f t="shared" ca="1" si="44"/>
        <v/>
      </c>
    </row>
    <row r="519" spans="2:8">
      <c r="B519" s="22">
        <f t="shared" si="45"/>
        <v>46799</v>
      </c>
      <c r="C519" s="18">
        <f t="shared" si="41"/>
        <v>4</v>
      </c>
      <c r="D519" s="25"/>
      <c r="E519" s="25"/>
      <c r="F519" s="20" t="str">
        <f t="shared" si="42"/>
        <v>-</v>
      </c>
      <c r="G519" s="20" t="str">
        <f t="shared" si="43"/>
        <v>-</v>
      </c>
      <c r="H519" s="21" t="str">
        <f t="shared" ca="1" si="44"/>
        <v/>
      </c>
    </row>
    <row r="520" spans="2:8">
      <c r="B520" s="22">
        <f t="shared" si="45"/>
        <v>46800</v>
      </c>
      <c r="C520" s="18">
        <f t="shared" si="41"/>
        <v>5</v>
      </c>
      <c r="D520" s="25"/>
      <c r="E520" s="25"/>
      <c r="F520" s="20" t="str">
        <f t="shared" si="42"/>
        <v>-</v>
      </c>
      <c r="G520" s="20" t="str">
        <f t="shared" si="43"/>
        <v>-</v>
      </c>
      <c r="H520" s="21" t="str">
        <f t="shared" ca="1" si="44"/>
        <v/>
      </c>
    </row>
    <row r="521" spans="2:8">
      <c r="B521" s="22">
        <f t="shared" si="45"/>
        <v>46801</v>
      </c>
      <c r="C521" s="18">
        <f t="shared" si="41"/>
        <v>6</v>
      </c>
      <c r="D521" s="25"/>
      <c r="E521" s="25"/>
      <c r="F521" s="20">
        <f t="shared" si="42"/>
        <v>0</v>
      </c>
      <c r="G521" s="20">
        <f t="shared" si="43"/>
        <v>0</v>
      </c>
      <c r="H521" s="21" t="str">
        <f t="shared" ca="1" si="44"/>
        <v/>
      </c>
    </row>
    <row r="522" spans="2:8">
      <c r="B522" s="22">
        <f t="shared" si="45"/>
        <v>46802</v>
      </c>
      <c r="C522" s="18">
        <f t="shared" si="41"/>
        <v>7</v>
      </c>
      <c r="D522" s="25"/>
      <c r="E522" s="25"/>
      <c r="F522" s="20" t="str">
        <f t="shared" si="42"/>
        <v>-</v>
      </c>
      <c r="G522" s="20" t="str">
        <f t="shared" si="43"/>
        <v>-</v>
      </c>
      <c r="H522" s="21" t="str">
        <f t="shared" ca="1" si="44"/>
        <v/>
      </c>
    </row>
    <row r="523" spans="2:8">
      <c r="B523" s="22">
        <f t="shared" si="45"/>
        <v>46803</v>
      </c>
      <c r="C523" s="18">
        <f t="shared" ref="C523:C586" si="46">WEEKDAY(B523)</f>
        <v>1</v>
      </c>
      <c r="D523" s="25"/>
      <c r="E523" s="25"/>
      <c r="F523" s="20" t="str">
        <f t="shared" si="42"/>
        <v>-</v>
      </c>
      <c r="G523" s="20" t="str">
        <f t="shared" si="43"/>
        <v>-</v>
      </c>
      <c r="H523" s="21" t="str">
        <f t="shared" ca="1" si="44"/>
        <v/>
      </c>
    </row>
    <row r="524" spans="2:8">
      <c r="B524" s="22">
        <f t="shared" si="45"/>
        <v>46804</v>
      </c>
      <c r="C524" s="18">
        <f t="shared" si="46"/>
        <v>2</v>
      </c>
      <c r="D524" s="25"/>
      <c r="E524" s="25"/>
      <c r="F524" s="20" t="str">
        <f t="shared" si="42"/>
        <v>-</v>
      </c>
      <c r="G524" s="20" t="str">
        <f t="shared" si="43"/>
        <v>-</v>
      </c>
      <c r="H524" s="21" t="str">
        <f t="shared" ca="1" si="44"/>
        <v/>
      </c>
    </row>
    <row r="525" spans="2:8">
      <c r="B525" s="22">
        <f t="shared" si="45"/>
        <v>46805</v>
      </c>
      <c r="C525" s="18">
        <f t="shared" si="46"/>
        <v>3</v>
      </c>
      <c r="D525" s="25"/>
      <c r="E525" s="25"/>
      <c r="F525" s="20" t="str">
        <f t="shared" si="42"/>
        <v>-</v>
      </c>
      <c r="G525" s="20" t="str">
        <f t="shared" si="43"/>
        <v>-</v>
      </c>
      <c r="H525" s="21" t="str">
        <f t="shared" ca="1" si="44"/>
        <v/>
      </c>
    </row>
    <row r="526" spans="2:8">
      <c r="B526" s="22">
        <f t="shared" si="45"/>
        <v>46806</v>
      </c>
      <c r="C526" s="18">
        <f t="shared" si="46"/>
        <v>4</v>
      </c>
      <c r="D526" s="25"/>
      <c r="E526" s="25"/>
      <c r="F526" s="20" t="str">
        <f t="shared" si="42"/>
        <v>-</v>
      </c>
      <c r="G526" s="20" t="str">
        <f t="shared" si="43"/>
        <v>-</v>
      </c>
      <c r="H526" s="21" t="str">
        <f t="shared" ca="1" si="44"/>
        <v/>
      </c>
    </row>
    <row r="527" spans="2:8">
      <c r="B527" s="22">
        <f t="shared" si="45"/>
        <v>46807</v>
      </c>
      <c r="C527" s="18">
        <f t="shared" si="46"/>
        <v>5</v>
      </c>
      <c r="D527" s="25"/>
      <c r="E527" s="25"/>
      <c r="F527" s="20" t="str">
        <f t="shared" si="42"/>
        <v>-</v>
      </c>
      <c r="G527" s="20" t="str">
        <f t="shared" si="43"/>
        <v>-</v>
      </c>
      <c r="H527" s="21" t="str">
        <f t="shared" ca="1" si="44"/>
        <v/>
      </c>
    </row>
    <row r="528" spans="2:8">
      <c r="B528" s="22">
        <f t="shared" si="45"/>
        <v>46808</v>
      </c>
      <c r="C528" s="18">
        <f t="shared" si="46"/>
        <v>6</v>
      </c>
      <c r="D528" s="25"/>
      <c r="E528" s="25"/>
      <c r="F528" s="20">
        <f t="shared" si="42"/>
        <v>0</v>
      </c>
      <c r="G528" s="20">
        <f t="shared" si="43"/>
        <v>0</v>
      </c>
      <c r="H528" s="21" t="str">
        <f t="shared" ca="1" si="44"/>
        <v/>
      </c>
    </row>
    <row r="529" spans="2:8">
      <c r="B529" s="22">
        <f t="shared" si="45"/>
        <v>46809</v>
      </c>
      <c r="C529" s="18">
        <f t="shared" si="46"/>
        <v>7</v>
      </c>
      <c r="D529" s="25"/>
      <c r="E529" s="25"/>
      <c r="F529" s="20" t="str">
        <f t="shared" ref="F529:F592" si="47">IF(MOD(C529-$C$7,7)=5,COUNTIFS(C523:C529,1,D523:D529,"■")+COUNTIFS(C523:C529,7,D523:D529,"■"),"-")</f>
        <v>-</v>
      </c>
      <c r="G529" s="20" t="str">
        <f t="shared" ref="G529:G592" si="48">IF(MOD(C529-$C$7,7)=5,COUNTIF(E523:E529,"○")+COUNTIF(E523:E529,"●"),"-")</f>
        <v>-</v>
      </c>
      <c r="H529" s="21" t="str">
        <f t="shared" ref="H529:H592" ca="1" si="49">IF(AND(D529="",OFFSET(D529,-MOD(C529-$C$7+1,7),0)=""),"",IF(MOD(C529-$C$7,7)&lt;&gt;5,"-",IF(F529&lt;=G529,"達成","×")))</f>
        <v/>
      </c>
    </row>
    <row r="530" spans="2:8">
      <c r="B530" s="22">
        <f t="shared" si="45"/>
        <v>46810</v>
      </c>
      <c r="C530" s="18">
        <f t="shared" si="46"/>
        <v>1</v>
      </c>
      <c r="D530" s="25"/>
      <c r="E530" s="25"/>
      <c r="F530" s="20" t="str">
        <f t="shared" si="47"/>
        <v>-</v>
      </c>
      <c r="G530" s="20" t="str">
        <f t="shared" si="48"/>
        <v>-</v>
      </c>
      <c r="H530" s="21" t="str">
        <f t="shared" ca="1" si="49"/>
        <v/>
      </c>
    </row>
    <row r="531" spans="2:8">
      <c r="B531" s="22">
        <f t="shared" si="45"/>
        <v>46811</v>
      </c>
      <c r="C531" s="18">
        <f t="shared" si="46"/>
        <v>2</v>
      </c>
      <c r="D531" s="25"/>
      <c r="E531" s="25"/>
      <c r="F531" s="20" t="str">
        <f t="shared" si="47"/>
        <v>-</v>
      </c>
      <c r="G531" s="20" t="str">
        <f t="shared" si="48"/>
        <v>-</v>
      </c>
      <c r="H531" s="21" t="str">
        <f t="shared" ca="1" si="49"/>
        <v/>
      </c>
    </row>
    <row r="532" spans="2:8">
      <c r="B532" s="22">
        <f t="shared" si="45"/>
        <v>46812</v>
      </c>
      <c r="C532" s="18">
        <f t="shared" si="46"/>
        <v>3</v>
      </c>
      <c r="D532" s="25"/>
      <c r="E532" s="25"/>
      <c r="F532" s="20" t="str">
        <f t="shared" si="47"/>
        <v>-</v>
      </c>
      <c r="G532" s="20" t="str">
        <f t="shared" si="48"/>
        <v>-</v>
      </c>
      <c r="H532" s="21" t="str">
        <f t="shared" ca="1" si="49"/>
        <v/>
      </c>
    </row>
    <row r="533" spans="2:8">
      <c r="B533" s="22">
        <f t="shared" si="45"/>
        <v>46813</v>
      </c>
      <c r="C533" s="18">
        <f t="shared" si="46"/>
        <v>4</v>
      </c>
      <c r="D533" s="25"/>
      <c r="E533" s="25"/>
      <c r="F533" s="20" t="str">
        <f t="shared" si="47"/>
        <v>-</v>
      </c>
      <c r="G533" s="20" t="str">
        <f t="shared" si="48"/>
        <v>-</v>
      </c>
      <c r="H533" s="21" t="str">
        <f t="shared" ca="1" si="49"/>
        <v/>
      </c>
    </row>
    <row r="534" spans="2:8">
      <c r="B534" s="22">
        <f t="shared" si="45"/>
        <v>46814</v>
      </c>
      <c r="C534" s="18">
        <f t="shared" si="46"/>
        <v>5</v>
      </c>
      <c r="D534" s="25"/>
      <c r="E534" s="25"/>
      <c r="F534" s="20" t="str">
        <f t="shared" si="47"/>
        <v>-</v>
      </c>
      <c r="G534" s="20" t="str">
        <f t="shared" si="48"/>
        <v>-</v>
      </c>
      <c r="H534" s="21" t="str">
        <f t="shared" ca="1" si="49"/>
        <v/>
      </c>
    </row>
    <row r="535" spans="2:8">
      <c r="B535" s="22">
        <f t="shared" si="45"/>
        <v>46815</v>
      </c>
      <c r="C535" s="18">
        <f t="shared" si="46"/>
        <v>6</v>
      </c>
      <c r="D535" s="25"/>
      <c r="E535" s="25"/>
      <c r="F535" s="20">
        <f t="shared" si="47"/>
        <v>0</v>
      </c>
      <c r="G535" s="20">
        <f t="shared" si="48"/>
        <v>0</v>
      </c>
      <c r="H535" s="21" t="str">
        <f t="shared" ca="1" si="49"/>
        <v/>
      </c>
    </row>
    <row r="536" spans="2:8">
      <c r="B536" s="22">
        <f t="shared" si="45"/>
        <v>46816</v>
      </c>
      <c r="C536" s="18">
        <f t="shared" si="46"/>
        <v>7</v>
      </c>
      <c r="D536" s="25"/>
      <c r="E536" s="25"/>
      <c r="F536" s="20" t="str">
        <f t="shared" si="47"/>
        <v>-</v>
      </c>
      <c r="G536" s="20" t="str">
        <f t="shared" si="48"/>
        <v>-</v>
      </c>
      <c r="H536" s="21" t="str">
        <f t="shared" ca="1" si="49"/>
        <v/>
      </c>
    </row>
    <row r="537" spans="2:8">
      <c r="B537" s="22">
        <f t="shared" si="45"/>
        <v>46817</v>
      </c>
      <c r="C537" s="18">
        <f t="shared" si="46"/>
        <v>1</v>
      </c>
      <c r="D537" s="25"/>
      <c r="E537" s="25"/>
      <c r="F537" s="20" t="str">
        <f t="shared" si="47"/>
        <v>-</v>
      </c>
      <c r="G537" s="20" t="str">
        <f t="shared" si="48"/>
        <v>-</v>
      </c>
      <c r="H537" s="21" t="str">
        <f t="shared" ca="1" si="49"/>
        <v/>
      </c>
    </row>
    <row r="538" spans="2:8">
      <c r="B538" s="22">
        <f t="shared" si="45"/>
        <v>46818</v>
      </c>
      <c r="C538" s="18">
        <f t="shared" si="46"/>
        <v>2</v>
      </c>
      <c r="D538" s="25"/>
      <c r="E538" s="25"/>
      <c r="F538" s="20" t="str">
        <f t="shared" si="47"/>
        <v>-</v>
      </c>
      <c r="G538" s="20" t="str">
        <f t="shared" si="48"/>
        <v>-</v>
      </c>
      <c r="H538" s="21" t="str">
        <f t="shared" ca="1" si="49"/>
        <v/>
      </c>
    </row>
    <row r="539" spans="2:8">
      <c r="B539" s="22">
        <f t="shared" si="45"/>
        <v>46819</v>
      </c>
      <c r="C539" s="18">
        <f t="shared" si="46"/>
        <v>3</v>
      </c>
      <c r="D539" s="25"/>
      <c r="E539" s="25"/>
      <c r="F539" s="20" t="str">
        <f t="shared" si="47"/>
        <v>-</v>
      </c>
      <c r="G539" s="20" t="str">
        <f t="shared" si="48"/>
        <v>-</v>
      </c>
      <c r="H539" s="21" t="str">
        <f t="shared" ca="1" si="49"/>
        <v/>
      </c>
    </row>
    <row r="540" spans="2:8">
      <c r="B540" s="22">
        <f t="shared" si="45"/>
        <v>46820</v>
      </c>
      <c r="C540" s="18">
        <f t="shared" si="46"/>
        <v>4</v>
      </c>
      <c r="D540" s="25"/>
      <c r="E540" s="25"/>
      <c r="F540" s="20" t="str">
        <f t="shared" si="47"/>
        <v>-</v>
      </c>
      <c r="G540" s="20" t="str">
        <f t="shared" si="48"/>
        <v>-</v>
      </c>
      <c r="H540" s="21" t="str">
        <f t="shared" ca="1" si="49"/>
        <v/>
      </c>
    </row>
    <row r="541" spans="2:8">
      <c r="B541" s="22">
        <f t="shared" si="45"/>
        <v>46821</v>
      </c>
      <c r="C541" s="18">
        <f t="shared" si="46"/>
        <v>5</v>
      </c>
      <c r="D541" s="25"/>
      <c r="E541" s="25"/>
      <c r="F541" s="20" t="str">
        <f t="shared" si="47"/>
        <v>-</v>
      </c>
      <c r="G541" s="20" t="str">
        <f t="shared" si="48"/>
        <v>-</v>
      </c>
      <c r="H541" s="21" t="str">
        <f t="shared" ca="1" si="49"/>
        <v/>
      </c>
    </row>
    <row r="542" spans="2:8">
      <c r="B542" s="22">
        <f t="shared" si="45"/>
        <v>46822</v>
      </c>
      <c r="C542" s="18">
        <f t="shared" si="46"/>
        <v>6</v>
      </c>
      <c r="D542" s="25"/>
      <c r="E542" s="25"/>
      <c r="F542" s="20">
        <f t="shared" si="47"/>
        <v>0</v>
      </c>
      <c r="G542" s="20">
        <f t="shared" si="48"/>
        <v>0</v>
      </c>
      <c r="H542" s="21" t="str">
        <f t="shared" ca="1" si="49"/>
        <v/>
      </c>
    </row>
    <row r="543" spans="2:8">
      <c r="B543" s="22">
        <f t="shared" si="45"/>
        <v>46823</v>
      </c>
      <c r="C543" s="18">
        <f t="shared" si="46"/>
        <v>7</v>
      </c>
      <c r="D543" s="25"/>
      <c r="E543" s="25"/>
      <c r="F543" s="20" t="str">
        <f t="shared" si="47"/>
        <v>-</v>
      </c>
      <c r="G543" s="20" t="str">
        <f t="shared" si="48"/>
        <v>-</v>
      </c>
      <c r="H543" s="21" t="str">
        <f t="shared" ca="1" si="49"/>
        <v/>
      </c>
    </row>
    <row r="544" spans="2:8">
      <c r="B544" s="22">
        <f t="shared" si="45"/>
        <v>46824</v>
      </c>
      <c r="C544" s="18">
        <f t="shared" si="46"/>
        <v>1</v>
      </c>
      <c r="D544" s="25"/>
      <c r="E544" s="25"/>
      <c r="F544" s="20" t="str">
        <f t="shared" si="47"/>
        <v>-</v>
      </c>
      <c r="G544" s="20" t="str">
        <f t="shared" si="48"/>
        <v>-</v>
      </c>
      <c r="H544" s="21" t="str">
        <f t="shared" ca="1" si="49"/>
        <v/>
      </c>
    </row>
    <row r="545" spans="2:8">
      <c r="B545" s="22">
        <f t="shared" si="45"/>
        <v>46825</v>
      </c>
      <c r="C545" s="18">
        <f t="shared" si="46"/>
        <v>2</v>
      </c>
      <c r="D545" s="25"/>
      <c r="E545" s="25"/>
      <c r="F545" s="20" t="str">
        <f t="shared" si="47"/>
        <v>-</v>
      </c>
      <c r="G545" s="20" t="str">
        <f t="shared" si="48"/>
        <v>-</v>
      </c>
      <c r="H545" s="21" t="str">
        <f t="shared" ca="1" si="49"/>
        <v/>
      </c>
    </row>
    <row r="546" spans="2:8">
      <c r="B546" s="22">
        <f t="shared" si="45"/>
        <v>46826</v>
      </c>
      <c r="C546" s="18">
        <f t="shared" si="46"/>
        <v>3</v>
      </c>
      <c r="D546" s="25"/>
      <c r="E546" s="25"/>
      <c r="F546" s="20" t="str">
        <f t="shared" si="47"/>
        <v>-</v>
      </c>
      <c r="G546" s="20" t="str">
        <f t="shared" si="48"/>
        <v>-</v>
      </c>
      <c r="H546" s="21" t="str">
        <f t="shared" ca="1" si="49"/>
        <v/>
      </c>
    </row>
    <row r="547" spans="2:8">
      <c r="B547" s="22">
        <f t="shared" si="45"/>
        <v>46827</v>
      </c>
      <c r="C547" s="18">
        <f t="shared" si="46"/>
        <v>4</v>
      </c>
      <c r="D547" s="25"/>
      <c r="E547" s="25"/>
      <c r="F547" s="20" t="str">
        <f t="shared" si="47"/>
        <v>-</v>
      </c>
      <c r="G547" s="20" t="str">
        <f t="shared" si="48"/>
        <v>-</v>
      </c>
      <c r="H547" s="21" t="str">
        <f t="shared" ca="1" si="49"/>
        <v/>
      </c>
    </row>
    <row r="548" spans="2:8">
      <c r="B548" s="22">
        <f t="shared" si="45"/>
        <v>46828</v>
      </c>
      <c r="C548" s="18">
        <f t="shared" si="46"/>
        <v>5</v>
      </c>
      <c r="D548" s="25"/>
      <c r="E548" s="25"/>
      <c r="F548" s="20" t="str">
        <f t="shared" si="47"/>
        <v>-</v>
      </c>
      <c r="G548" s="20" t="str">
        <f t="shared" si="48"/>
        <v>-</v>
      </c>
      <c r="H548" s="21" t="str">
        <f t="shared" ca="1" si="49"/>
        <v/>
      </c>
    </row>
    <row r="549" spans="2:8">
      <c r="B549" s="22">
        <f t="shared" si="45"/>
        <v>46829</v>
      </c>
      <c r="C549" s="18">
        <f t="shared" si="46"/>
        <v>6</v>
      </c>
      <c r="D549" s="25"/>
      <c r="E549" s="25"/>
      <c r="F549" s="20">
        <f t="shared" si="47"/>
        <v>0</v>
      </c>
      <c r="G549" s="20">
        <f t="shared" si="48"/>
        <v>0</v>
      </c>
      <c r="H549" s="21" t="str">
        <f t="shared" ca="1" si="49"/>
        <v/>
      </c>
    </row>
    <row r="550" spans="2:8">
      <c r="B550" s="22">
        <f t="shared" si="45"/>
        <v>46830</v>
      </c>
      <c r="C550" s="18">
        <f t="shared" si="46"/>
        <v>7</v>
      </c>
      <c r="D550" s="25"/>
      <c r="E550" s="25"/>
      <c r="F550" s="20" t="str">
        <f t="shared" si="47"/>
        <v>-</v>
      </c>
      <c r="G550" s="20" t="str">
        <f t="shared" si="48"/>
        <v>-</v>
      </c>
      <c r="H550" s="21" t="str">
        <f t="shared" ca="1" si="49"/>
        <v/>
      </c>
    </row>
    <row r="551" spans="2:8">
      <c r="B551" s="22">
        <f t="shared" si="45"/>
        <v>46831</v>
      </c>
      <c r="C551" s="18">
        <f t="shared" si="46"/>
        <v>1</v>
      </c>
      <c r="D551" s="25"/>
      <c r="E551" s="25"/>
      <c r="F551" s="20" t="str">
        <f t="shared" si="47"/>
        <v>-</v>
      </c>
      <c r="G551" s="20" t="str">
        <f t="shared" si="48"/>
        <v>-</v>
      </c>
      <c r="H551" s="21" t="str">
        <f t="shared" ca="1" si="49"/>
        <v/>
      </c>
    </row>
    <row r="552" spans="2:8">
      <c r="B552" s="22">
        <f t="shared" si="45"/>
        <v>46832</v>
      </c>
      <c r="C552" s="18">
        <f t="shared" si="46"/>
        <v>2</v>
      </c>
      <c r="D552" s="25"/>
      <c r="E552" s="25"/>
      <c r="F552" s="20" t="str">
        <f t="shared" si="47"/>
        <v>-</v>
      </c>
      <c r="G552" s="20" t="str">
        <f t="shared" si="48"/>
        <v>-</v>
      </c>
      <c r="H552" s="21" t="str">
        <f t="shared" ca="1" si="49"/>
        <v/>
      </c>
    </row>
    <row r="553" spans="2:8">
      <c r="B553" s="22">
        <f t="shared" si="45"/>
        <v>46833</v>
      </c>
      <c r="C553" s="18">
        <f t="shared" si="46"/>
        <v>3</v>
      </c>
      <c r="D553" s="25"/>
      <c r="E553" s="25"/>
      <c r="F553" s="20" t="str">
        <f t="shared" si="47"/>
        <v>-</v>
      </c>
      <c r="G553" s="20" t="str">
        <f t="shared" si="48"/>
        <v>-</v>
      </c>
      <c r="H553" s="21" t="str">
        <f t="shared" ca="1" si="49"/>
        <v/>
      </c>
    </row>
    <row r="554" spans="2:8">
      <c r="B554" s="22">
        <f t="shared" si="45"/>
        <v>46834</v>
      </c>
      <c r="C554" s="18">
        <f t="shared" si="46"/>
        <v>4</v>
      </c>
      <c r="D554" s="25"/>
      <c r="E554" s="25"/>
      <c r="F554" s="20" t="str">
        <f t="shared" si="47"/>
        <v>-</v>
      </c>
      <c r="G554" s="20" t="str">
        <f t="shared" si="48"/>
        <v>-</v>
      </c>
      <c r="H554" s="21" t="str">
        <f t="shared" ca="1" si="49"/>
        <v/>
      </c>
    </row>
    <row r="555" spans="2:8">
      <c r="B555" s="22">
        <f t="shared" si="45"/>
        <v>46835</v>
      </c>
      <c r="C555" s="18">
        <f t="shared" si="46"/>
        <v>5</v>
      </c>
      <c r="D555" s="25"/>
      <c r="E555" s="25"/>
      <c r="F555" s="20" t="str">
        <f t="shared" si="47"/>
        <v>-</v>
      </c>
      <c r="G555" s="20" t="str">
        <f t="shared" si="48"/>
        <v>-</v>
      </c>
      <c r="H555" s="21" t="str">
        <f t="shared" ca="1" si="49"/>
        <v/>
      </c>
    </row>
    <row r="556" spans="2:8">
      <c r="B556" s="22">
        <f t="shared" si="45"/>
        <v>46836</v>
      </c>
      <c r="C556" s="18">
        <f t="shared" si="46"/>
        <v>6</v>
      </c>
      <c r="D556" s="25"/>
      <c r="E556" s="25"/>
      <c r="F556" s="20">
        <f t="shared" si="47"/>
        <v>0</v>
      </c>
      <c r="G556" s="20">
        <f t="shared" si="48"/>
        <v>0</v>
      </c>
      <c r="H556" s="21" t="str">
        <f t="shared" ca="1" si="49"/>
        <v/>
      </c>
    </row>
    <row r="557" spans="2:8">
      <c r="B557" s="22">
        <f t="shared" si="45"/>
        <v>46837</v>
      </c>
      <c r="C557" s="18">
        <f t="shared" si="46"/>
        <v>7</v>
      </c>
      <c r="D557" s="25"/>
      <c r="E557" s="25"/>
      <c r="F557" s="20" t="str">
        <f t="shared" si="47"/>
        <v>-</v>
      </c>
      <c r="G557" s="20" t="str">
        <f t="shared" si="48"/>
        <v>-</v>
      </c>
      <c r="H557" s="21" t="str">
        <f t="shared" ca="1" si="49"/>
        <v/>
      </c>
    </row>
    <row r="558" spans="2:8">
      <c r="B558" s="22">
        <f t="shared" si="45"/>
        <v>46838</v>
      </c>
      <c r="C558" s="18">
        <f t="shared" si="46"/>
        <v>1</v>
      </c>
      <c r="D558" s="25"/>
      <c r="E558" s="25"/>
      <c r="F558" s="20" t="str">
        <f t="shared" si="47"/>
        <v>-</v>
      </c>
      <c r="G558" s="20" t="str">
        <f t="shared" si="48"/>
        <v>-</v>
      </c>
      <c r="H558" s="21" t="str">
        <f t="shared" ca="1" si="49"/>
        <v/>
      </c>
    </row>
    <row r="559" spans="2:8">
      <c r="B559" s="22">
        <f t="shared" si="45"/>
        <v>46839</v>
      </c>
      <c r="C559" s="18">
        <f t="shared" si="46"/>
        <v>2</v>
      </c>
      <c r="D559" s="25"/>
      <c r="E559" s="25"/>
      <c r="F559" s="20" t="str">
        <f t="shared" si="47"/>
        <v>-</v>
      </c>
      <c r="G559" s="20" t="str">
        <f t="shared" si="48"/>
        <v>-</v>
      </c>
      <c r="H559" s="21" t="str">
        <f t="shared" ca="1" si="49"/>
        <v/>
      </c>
    </row>
    <row r="560" spans="2:8">
      <c r="B560" s="22">
        <f t="shared" si="45"/>
        <v>46840</v>
      </c>
      <c r="C560" s="18">
        <f t="shared" si="46"/>
        <v>3</v>
      </c>
      <c r="D560" s="25"/>
      <c r="E560" s="25"/>
      <c r="F560" s="20" t="str">
        <f t="shared" si="47"/>
        <v>-</v>
      </c>
      <c r="G560" s="20" t="str">
        <f t="shared" si="48"/>
        <v>-</v>
      </c>
      <c r="H560" s="21" t="str">
        <f t="shared" ca="1" si="49"/>
        <v/>
      </c>
    </row>
    <row r="561" spans="2:8">
      <c r="B561" s="22">
        <f t="shared" si="45"/>
        <v>46841</v>
      </c>
      <c r="C561" s="18">
        <f t="shared" si="46"/>
        <v>4</v>
      </c>
      <c r="D561" s="25"/>
      <c r="E561" s="25"/>
      <c r="F561" s="20" t="str">
        <f t="shared" si="47"/>
        <v>-</v>
      </c>
      <c r="G561" s="20" t="str">
        <f t="shared" si="48"/>
        <v>-</v>
      </c>
      <c r="H561" s="21" t="str">
        <f t="shared" ca="1" si="49"/>
        <v/>
      </c>
    </row>
    <row r="562" spans="2:8">
      <c r="B562" s="22">
        <f t="shared" si="45"/>
        <v>46842</v>
      </c>
      <c r="C562" s="18">
        <f t="shared" si="46"/>
        <v>5</v>
      </c>
      <c r="D562" s="25"/>
      <c r="E562" s="25"/>
      <c r="F562" s="20" t="str">
        <f t="shared" si="47"/>
        <v>-</v>
      </c>
      <c r="G562" s="20" t="str">
        <f t="shared" si="48"/>
        <v>-</v>
      </c>
      <c r="H562" s="21" t="str">
        <f t="shared" ca="1" si="49"/>
        <v/>
      </c>
    </row>
    <row r="563" spans="2:8">
      <c r="B563" s="22">
        <f t="shared" si="45"/>
        <v>46843</v>
      </c>
      <c r="C563" s="18">
        <f t="shared" si="46"/>
        <v>6</v>
      </c>
      <c r="D563" s="25"/>
      <c r="E563" s="25"/>
      <c r="F563" s="20">
        <f t="shared" si="47"/>
        <v>0</v>
      </c>
      <c r="G563" s="20">
        <f t="shared" si="48"/>
        <v>0</v>
      </c>
      <c r="H563" s="21" t="str">
        <f t="shared" ca="1" si="49"/>
        <v/>
      </c>
    </row>
    <row r="564" spans="2:8">
      <c r="B564" s="22">
        <f t="shared" si="45"/>
        <v>46844</v>
      </c>
      <c r="C564" s="18">
        <f t="shared" si="46"/>
        <v>7</v>
      </c>
      <c r="D564" s="25"/>
      <c r="E564" s="25"/>
      <c r="F564" s="20" t="str">
        <f t="shared" si="47"/>
        <v>-</v>
      </c>
      <c r="G564" s="20" t="str">
        <f t="shared" si="48"/>
        <v>-</v>
      </c>
      <c r="H564" s="21" t="str">
        <f t="shared" ca="1" si="49"/>
        <v/>
      </c>
    </row>
    <row r="565" spans="2:8">
      <c r="B565" s="22">
        <f t="shared" si="45"/>
        <v>46845</v>
      </c>
      <c r="C565" s="18">
        <f t="shared" si="46"/>
        <v>1</v>
      </c>
      <c r="D565" s="25"/>
      <c r="E565" s="25"/>
      <c r="F565" s="20" t="str">
        <f t="shared" si="47"/>
        <v>-</v>
      </c>
      <c r="G565" s="20" t="str">
        <f t="shared" si="48"/>
        <v>-</v>
      </c>
      <c r="H565" s="21" t="str">
        <f t="shared" ca="1" si="49"/>
        <v/>
      </c>
    </row>
    <row r="566" spans="2:8">
      <c r="B566" s="22">
        <f t="shared" si="45"/>
        <v>46846</v>
      </c>
      <c r="C566" s="18">
        <f t="shared" si="46"/>
        <v>2</v>
      </c>
      <c r="D566" s="25"/>
      <c r="E566" s="25"/>
      <c r="F566" s="20" t="str">
        <f t="shared" si="47"/>
        <v>-</v>
      </c>
      <c r="G566" s="20" t="str">
        <f t="shared" si="48"/>
        <v>-</v>
      </c>
      <c r="H566" s="21" t="str">
        <f t="shared" ca="1" si="49"/>
        <v/>
      </c>
    </row>
    <row r="567" spans="2:8">
      <c r="B567" s="22">
        <f t="shared" si="45"/>
        <v>46847</v>
      </c>
      <c r="C567" s="18">
        <f t="shared" si="46"/>
        <v>3</v>
      </c>
      <c r="D567" s="25"/>
      <c r="E567" s="25"/>
      <c r="F567" s="20" t="str">
        <f t="shared" si="47"/>
        <v>-</v>
      </c>
      <c r="G567" s="20" t="str">
        <f t="shared" si="48"/>
        <v>-</v>
      </c>
      <c r="H567" s="21" t="str">
        <f t="shared" ca="1" si="49"/>
        <v/>
      </c>
    </row>
    <row r="568" spans="2:8">
      <c r="B568" s="22">
        <f t="shared" si="45"/>
        <v>46848</v>
      </c>
      <c r="C568" s="18">
        <f t="shared" si="46"/>
        <v>4</v>
      </c>
      <c r="D568" s="25"/>
      <c r="E568" s="25"/>
      <c r="F568" s="20" t="str">
        <f t="shared" si="47"/>
        <v>-</v>
      </c>
      <c r="G568" s="20" t="str">
        <f t="shared" si="48"/>
        <v>-</v>
      </c>
      <c r="H568" s="21" t="str">
        <f t="shared" ca="1" si="49"/>
        <v/>
      </c>
    </row>
    <row r="569" spans="2:8">
      <c r="B569" s="22">
        <f t="shared" si="45"/>
        <v>46849</v>
      </c>
      <c r="C569" s="18">
        <f t="shared" si="46"/>
        <v>5</v>
      </c>
      <c r="D569" s="25"/>
      <c r="E569" s="25"/>
      <c r="F569" s="20" t="str">
        <f t="shared" si="47"/>
        <v>-</v>
      </c>
      <c r="G569" s="20" t="str">
        <f t="shared" si="48"/>
        <v>-</v>
      </c>
      <c r="H569" s="21" t="str">
        <f t="shared" ca="1" si="49"/>
        <v/>
      </c>
    </row>
    <row r="570" spans="2:8">
      <c r="B570" s="22">
        <f t="shared" si="45"/>
        <v>46850</v>
      </c>
      <c r="C570" s="18">
        <f t="shared" si="46"/>
        <v>6</v>
      </c>
      <c r="D570" s="25"/>
      <c r="E570" s="25"/>
      <c r="F570" s="20">
        <f t="shared" si="47"/>
        <v>0</v>
      </c>
      <c r="G570" s="20">
        <f t="shared" si="48"/>
        <v>0</v>
      </c>
      <c r="H570" s="21" t="str">
        <f t="shared" ca="1" si="49"/>
        <v/>
      </c>
    </row>
    <row r="571" spans="2:8">
      <c r="B571" s="22">
        <f t="shared" si="45"/>
        <v>46851</v>
      </c>
      <c r="C571" s="18">
        <f t="shared" si="46"/>
        <v>7</v>
      </c>
      <c r="D571" s="25"/>
      <c r="E571" s="25"/>
      <c r="F571" s="20" t="str">
        <f t="shared" si="47"/>
        <v>-</v>
      </c>
      <c r="G571" s="20" t="str">
        <f t="shared" si="48"/>
        <v>-</v>
      </c>
      <c r="H571" s="21" t="str">
        <f t="shared" ca="1" si="49"/>
        <v/>
      </c>
    </row>
    <row r="572" spans="2:8">
      <c r="B572" s="22">
        <f t="shared" si="45"/>
        <v>46852</v>
      </c>
      <c r="C572" s="18">
        <f t="shared" si="46"/>
        <v>1</v>
      </c>
      <c r="D572" s="25"/>
      <c r="E572" s="25"/>
      <c r="F572" s="20" t="str">
        <f t="shared" si="47"/>
        <v>-</v>
      </c>
      <c r="G572" s="20" t="str">
        <f t="shared" si="48"/>
        <v>-</v>
      </c>
      <c r="H572" s="21" t="str">
        <f t="shared" ca="1" si="49"/>
        <v/>
      </c>
    </row>
    <row r="573" spans="2:8">
      <c r="B573" s="22">
        <f t="shared" si="45"/>
        <v>46853</v>
      </c>
      <c r="C573" s="18">
        <f t="shared" si="46"/>
        <v>2</v>
      </c>
      <c r="D573" s="25"/>
      <c r="E573" s="25"/>
      <c r="F573" s="20" t="str">
        <f t="shared" si="47"/>
        <v>-</v>
      </c>
      <c r="G573" s="20" t="str">
        <f t="shared" si="48"/>
        <v>-</v>
      </c>
      <c r="H573" s="21" t="str">
        <f t="shared" ca="1" si="49"/>
        <v/>
      </c>
    </row>
    <row r="574" spans="2:8">
      <c r="B574" s="22">
        <f t="shared" si="45"/>
        <v>46854</v>
      </c>
      <c r="C574" s="18">
        <f t="shared" si="46"/>
        <v>3</v>
      </c>
      <c r="D574" s="25"/>
      <c r="E574" s="25"/>
      <c r="F574" s="20" t="str">
        <f t="shared" si="47"/>
        <v>-</v>
      </c>
      <c r="G574" s="20" t="str">
        <f t="shared" si="48"/>
        <v>-</v>
      </c>
      <c r="H574" s="21" t="str">
        <f t="shared" ca="1" si="49"/>
        <v/>
      </c>
    </row>
    <row r="575" spans="2:8">
      <c r="B575" s="22">
        <f t="shared" si="45"/>
        <v>46855</v>
      </c>
      <c r="C575" s="18">
        <f t="shared" si="46"/>
        <v>4</v>
      </c>
      <c r="D575" s="25"/>
      <c r="E575" s="25"/>
      <c r="F575" s="20" t="str">
        <f t="shared" si="47"/>
        <v>-</v>
      </c>
      <c r="G575" s="20" t="str">
        <f t="shared" si="48"/>
        <v>-</v>
      </c>
      <c r="H575" s="21" t="str">
        <f t="shared" ca="1" si="49"/>
        <v/>
      </c>
    </row>
    <row r="576" spans="2:8">
      <c r="B576" s="22">
        <f t="shared" si="45"/>
        <v>46856</v>
      </c>
      <c r="C576" s="18">
        <f t="shared" si="46"/>
        <v>5</v>
      </c>
      <c r="D576" s="25"/>
      <c r="E576" s="25"/>
      <c r="F576" s="20" t="str">
        <f t="shared" si="47"/>
        <v>-</v>
      </c>
      <c r="G576" s="20" t="str">
        <f t="shared" si="48"/>
        <v>-</v>
      </c>
      <c r="H576" s="21" t="str">
        <f t="shared" ca="1" si="49"/>
        <v/>
      </c>
    </row>
    <row r="577" spans="2:8">
      <c r="B577" s="22">
        <f t="shared" si="45"/>
        <v>46857</v>
      </c>
      <c r="C577" s="18">
        <f t="shared" si="46"/>
        <v>6</v>
      </c>
      <c r="D577" s="25"/>
      <c r="E577" s="25"/>
      <c r="F577" s="20">
        <f t="shared" si="47"/>
        <v>0</v>
      </c>
      <c r="G577" s="20">
        <f t="shared" si="48"/>
        <v>0</v>
      </c>
      <c r="H577" s="21" t="str">
        <f t="shared" ca="1" si="49"/>
        <v/>
      </c>
    </row>
    <row r="578" spans="2:8">
      <c r="B578" s="22">
        <f t="shared" si="45"/>
        <v>46858</v>
      </c>
      <c r="C578" s="18">
        <f t="shared" si="46"/>
        <v>7</v>
      </c>
      <c r="D578" s="25"/>
      <c r="E578" s="25"/>
      <c r="F578" s="20" t="str">
        <f t="shared" si="47"/>
        <v>-</v>
      </c>
      <c r="G578" s="20" t="str">
        <f t="shared" si="48"/>
        <v>-</v>
      </c>
      <c r="H578" s="21" t="str">
        <f t="shared" ca="1" si="49"/>
        <v/>
      </c>
    </row>
    <row r="579" spans="2:8">
      <c r="B579" s="22">
        <f t="shared" ref="B579:B642" si="50">B578+1</f>
        <v>46859</v>
      </c>
      <c r="C579" s="18">
        <f t="shared" si="46"/>
        <v>1</v>
      </c>
      <c r="D579" s="25"/>
      <c r="E579" s="25"/>
      <c r="F579" s="20" t="str">
        <f t="shared" si="47"/>
        <v>-</v>
      </c>
      <c r="G579" s="20" t="str">
        <f t="shared" si="48"/>
        <v>-</v>
      </c>
      <c r="H579" s="21" t="str">
        <f t="shared" ca="1" si="49"/>
        <v/>
      </c>
    </row>
    <row r="580" spans="2:8">
      <c r="B580" s="22">
        <f t="shared" si="50"/>
        <v>46860</v>
      </c>
      <c r="C580" s="18">
        <f t="shared" si="46"/>
        <v>2</v>
      </c>
      <c r="D580" s="25"/>
      <c r="E580" s="25"/>
      <c r="F580" s="20" t="str">
        <f t="shared" si="47"/>
        <v>-</v>
      </c>
      <c r="G580" s="20" t="str">
        <f t="shared" si="48"/>
        <v>-</v>
      </c>
      <c r="H580" s="21" t="str">
        <f t="shared" ca="1" si="49"/>
        <v/>
      </c>
    </row>
    <row r="581" spans="2:8">
      <c r="B581" s="22">
        <f t="shared" si="50"/>
        <v>46861</v>
      </c>
      <c r="C581" s="18">
        <f t="shared" si="46"/>
        <v>3</v>
      </c>
      <c r="D581" s="25"/>
      <c r="E581" s="25"/>
      <c r="F581" s="20" t="str">
        <f t="shared" si="47"/>
        <v>-</v>
      </c>
      <c r="G581" s="20" t="str">
        <f t="shared" si="48"/>
        <v>-</v>
      </c>
      <c r="H581" s="21" t="str">
        <f t="shared" ca="1" si="49"/>
        <v/>
      </c>
    </row>
    <row r="582" spans="2:8">
      <c r="B582" s="22">
        <f t="shared" si="50"/>
        <v>46862</v>
      </c>
      <c r="C582" s="18">
        <f t="shared" si="46"/>
        <v>4</v>
      </c>
      <c r="D582" s="25"/>
      <c r="E582" s="25"/>
      <c r="F582" s="20" t="str">
        <f t="shared" si="47"/>
        <v>-</v>
      </c>
      <c r="G582" s="20" t="str">
        <f t="shared" si="48"/>
        <v>-</v>
      </c>
      <c r="H582" s="21" t="str">
        <f t="shared" ca="1" si="49"/>
        <v/>
      </c>
    </row>
    <row r="583" spans="2:8">
      <c r="B583" s="22">
        <f t="shared" si="50"/>
        <v>46863</v>
      </c>
      <c r="C583" s="18">
        <f t="shared" si="46"/>
        <v>5</v>
      </c>
      <c r="D583" s="25"/>
      <c r="E583" s="25"/>
      <c r="F583" s="20" t="str">
        <f t="shared" si="47"/>
        <v>-</v>
      </c>
      <c r="G583" s="20" t="str">
        <f t="shared" si="48"/>
        <v>-</v>
      </c>
      <c r="H583" s="21" t="str">
        <f t="shared" ca="1" si="49"/>
        <v/>
      </c>
    </row>
    <row r="584" spans="2:8">
      <c r="B584" s="22">
        <f t="shared" si="50"/>
        <v>46864</v>
      </c>
      <c r="C584" s="18">
        <f t="shared" si="46"/>
        <v>6</v>
      </c>
      <c r="D584" s="25"/>
      <c r="E584" s="25"/>
      <c r="F584" s="20">
        <f t="shared" si="47"/>
        <v>0</v>
      </c>
      <c r="G584" s="20">
        <f t="shared" si="48"/>
        <v>0</v>
      </c>
      <c r="H584" s="21" t="str">
        <f t="shared" ca="1" si="49"/>
        <v/>
      </c>
    </row>
    <row r="585" spans="2:8">
      <c r="B585" s="22">
        <f t="shared" si="50"/>
        <v>46865</v>
      </c>
      <c r="C585" s="18">
        <f t="shared" si="46"/>
        <v>7</v>
      </c>
      <c r="D585" s="25"/>
      <c r="E585" s="25"/>
      <c r="F585" s="20" t="str">
        <f t="shared" si="47"/>
        <v>-</v>
      </c>
      <c r="G585" s="20" t="str">
        <f t="shared" si="48"/>
        <v>-</v>
      </c>
      <c r="H585" s="21" t="str">
        <f t="shared" ca="1" si="49"/>
        <v/>
      </c>
    </row>
    <row r="586" spans="2:8">
      <c r="B586" s="22">
        <f t="shared" si="50"/>
        <v>46866</v>
      </c>
      <c r="C586" s="18">
        <f t="shared" si="46"/>
        <v>1</v>
      </c>
      <c r="D586" s="25"/>
      <c r="E586" s="25"/>
      <c r="F586" s="20" t="str">
        <f t="shared" si="47"/>
        <v>-</v>
      </c>
      <c r="G586" s="20" t="str">
        <f t="shared" si="48"/>
        <v>-</v>
      </c>
      <c r="H586" s="21" t="str">
        <f t="shared" ca="1" si="49"/>
        <v/>
      </c>
    </row>
    <row r="587" spans="2:8">
      <c r="B587" s="22">
        <f t="shared" si="50"/>
        <v>46867</v>
      </c>
      <c r="C587" s="18">
        <f t="shared" ref="C587:C650" si="51">WEEKDAY(B587)</f>
        <v>2</v>
      </c>
      <c r="D587" s="25"/>
      <c r="E587" s="25"/>
      <c r="F587" s="20" t="str">
        <f t="shared" si="47"/>
        <v>-</v>
      </c>
      <c r="G587" s="20" t="str">
        <f t="shared" si="48"/>
        <v>-</v>
      </c>
      <c r="H587" s="21" t="str">
        <f t="shared" ca="1" si="49"/>
        <v/>
      </c>
    </row>
    <row r="588" spans="2:8">
      <c r="B588" s="22">
        <f t="shared" si="50"/>
        <v>46868</v>
      </c>
      <c r="C588" s="18">
        <f t="shared" si="51"/>
        <v>3</v>
      </c>
      <c r="D588" s="25"/>
      <c r="E588" s="25"/>
      <c r="F588" s="20" t="str">
        <f t="shared" si="47"/>
        <v>-</v>
      </c>
      <c r="G588" s="20" t="str">
        <f t="shared" si="48"/>
        <v>-</v>
      </c>
      <c r="H588" s="21" t="str">
        <f t="shared" ca="1" si="49"/>
        <v/>
      </c>
    </row>
    <row r="589" spans="2:8">
      <c r="B589" s="22">
        <f t="shared" si="50"/>
        <v>46869</v>
      </c>
      <c r="C589" s="18">
        <f t="shared" si="51"/>
        <v>4</v>
      </c>
      <c r="D589" s="25"/>
      <c r="E589" s="25"/>
      <c r="F589" s="20" t="str">
        <f t="shared" si="47"/>
        <v>-</v>
      </c>
      <c r="G589" s="20" t="str">
        <f t="shared" si="48"/>
        <v>-</v>
      </c>
      <c r="H589" s="21" t="str">
        <f t="shared" ca="1" si="49"/>
        <v/>
      </c>
    </row>
    <row r="590" spans="2:8">
      <c r="B590" s="22">
        <f t="shared" si="50"/>
        <v>46870</v>
      </c>
      <c r="C590" s="18">
        <f t="shared" si="51"/>
        <v>5</v>
      </c>
      <c r="D590" s="25"/>
      <c r="E590" s="25"/>
      <c r="F590" s="20" t="str">
        <f t="shared" si="47"/>
        <v>-</v>
      </c>
      <c r="G590" s="20" t="str">
        <f t="shared" si="48"/>
        <v>-</v>
      </c>
      <c r="H590" s="21" t="str">
        <f t="shared" ca="1" si="49"/>
        <v/>
      </c>
    </row>
    <row r="591" spans="2:8">
      <c r="B591" s="22">
        <f t="shared" si="50"/>
        <v>46871</v>
      </c>
      <c r="C591" s="18">
        <f t="shared" si="51"/>
        <v>6</v>
      </c>
      <c r="D591" s="25"/>
      <c r="E591" s="25"/>
      <c r="F591" s="20">
        <f t="shared" si="47"/>
        <v>0</v>
      </c>
      <c r="G591" s="20">
        <f t="shared" si="48"/>
        <v>0</v>
      </c>
      <c r="H591" s="21" t="str">
        <f t="shared" ca="1" si="49"/>
        <v/>
      </c>
    </row>
    <row r="592" spans="2:8">
      <c r="B592" s="22">
        <f t="shared" si="50"/>
        <v>46872</v>
      </c>
      <c r="C592" s="18">
        <f t="shared" si="51"/>
        <v>7</v>
      </c>
      <c r="D592" s="25"/>
      <c r="E592" s="25"/>
      <c r="F592" s="20" t="str">
        <f t="shared" si="47"/>
        <v>-</v>
      </c>
      <c r="G592" s="20" t="str">
        <f t="shared" si="48"/>
        <v>-</v>
      </c>
      <c r="H592" s="21" t="str">
        <f t="shared" ca="1" si="49"/>
        <v/>
      </c>
    </row>
    <row r="593" spans="2:8">
      <c r="B593" s="22">
        <f t="shared" si="50"/>
        <v>46873</v>
      </c>
      <c r="C593" s="18">
        <f t="shared" si="51"/>
        <v>1</v>
      </c>
      <c r="D593" s="25"/>
      <c r="E593" s="25"/>
      <c r="F593" s="20" t="str">
        <f t="shared" ref="F593:F656" si="52">IF(MOD(C593-$C$7,7)=5,COUNTIFS(C587:C593,1,D587:D593,"■")+COUNTIFS(C587:C593,7,D587:D593,"■"),"-")</f>
        <v>-</v>
      </c>
      <c r="G593" s="20" t="str">
        <f t="shared" ref="G593:G656" si="53">IF(MOD(C593-$C$7,7)=5,COUNTIF(E587:E593,"○")+COUNTIF(E587:E593,"●"),"-")</f>
        <v>-</v>
      </c>
      <c r="H593" s="21" t="str">
        <f t="shared" ref="H593:H656" ca="1" si="54">IF(AND(D593="",OFFSET(D593,-MOD(C593-$C$7+1,7),0)=""),"",IF(MOD(C593-$C$7,7)&lt;&gt;5,"-",IF(F593&lt;=G593,"達成","×")))</f>
        <v/>
      </c>
    </row>
    <row r="594" spans="2:8">
      <c r="B594" s="22">
        <f t="shared" si="50"/>
        <v>46874</v>
      </c>
      <c r="C594" s="18">
        <f t="shared" si="51"/>
        <v>2</v>
      </c>
      <c r="D594" s="25"/>
      <c r="E594" s="25"/>
      <c r="F594" s="20" t="str">
        <f t="shared" si="52"/>
        <v>-</v>
      </c>
      <c r="G594" s="20" t="str">
        <f t="shared" si="53"/>
        <v>-</v>
      </c>
      <c r="H594" s="21" t="str">
        <f t="shared" ca="1" si="54"/>
        <v/>
      </c>
    </row>
    <row r="595" spans="2:8">
      <c r="B595" s="22">
        <f t="shared" si="50"/>
        <v>46875</v>
      </c>
      <c r="C595" s="18">
        <f t="shared" si="51"/>
        <v>3</v>
      </c>
      <c r="D595" s="25"/>
      <c r="E595" s="25"/>
      <c r="F595" s="20" t="str">
        <f t="shared" si="52"/>
        <v>-</v>
      </c>
      <c r="G595" s="20" t="str">
        <f t="shared" si="53"/>
        <v>-</v>
      </c>
      <c r="H595" s="21" t="str">
        <f t="shared" ca="1" si="54"/>
        <v/>
      </c>
    </row>
    <row r="596" spans="2:8">
      <c r="B596" s="22">
        <f t="shared" si="50"/>
        <v>46876</v>
      </c>
      <c r="C596" s="18">
        <f t="shared" si="51"/>
        <v>4</v>
      </c>
      <c r="D596" s="25"/>
      <c r="E596" s="25"/>
      <c r="F596" s="20" t="str">
        <f t="shared" si="52"/>
        <v>-</v>
      </c>
      <c r="G596" s="20" t="str">
        <f t="shared" si="53"/>
        <v>-</v>
      </c>
      <c r="H596" s="21" t="str">
        <f t="shared" ca="1" si="54"/>
        <v/>
      </c>
    </row>
    <row r="597" spans="2:8">
      <c r="B597" s="22">
        <f t="shared" si="50"/>
        <v>46877</v>
      </c>
      <c r="C597" s="18">
        <f t="shared" si="51"/>
        <v>5</v>
      </c>
      <c r="D597" s="25"/>
      <c r="E597" s="25"/>
      <c r="F597" s="20" t="str">
        <f t="shared" si="52"/>
        <v>-</v>
      </c>
      <c r="G597" s="20" t="str">
        <f t="shared" si="53"/>
        <v>-</v>
      </c>
      <c r="H597" s="21" t="str">
        <f t="shared" ca="1" si="54"/>
        <v/>
      </c>
    </row>
    <row r="598" spans="2:8">
      <c r="B598" s="22">
        <f t="shared" si="50"/>
        <v>46878</v>
      </c>
      <c r="C598" s="18">
        <f t="shared" si="51"/>
        <v>6</v>
      </c>
      <c r="D598" s="25"/>
      <c r="E598" s="25"/>
      <c r="F598" s="20">
        <f t="shared" si="52"/>
        <v>0</v>
      </c>
      <c r="G598" s="20">
        <f t="shared" si="53"/>
        <v>0</v>
      </c>
      <c r="H598" s="21" t="str">
        <f t="shared" ca="1" si="54"/>
        <v/>
      </c>
    </row>
    <row r="599" spans="2:8">
      <c r="B599" s="22">
        <f t="shared" si="50"/>
        <v>46879</v>
      </c>
      <c r="C599" s="18">
        <f t="shared" si="51"/>
        <v>7</v>
      </c>
      <c r="D599" s="25"/>
      <c r="E599" s="25"/>
      <c r="F599" s="20" t="str">
        <f t="shared" si="52"/>
        <v>-</v>
      </c>
      <c r="G599" s="20" t="str">
        <f t="shared" si="53"/>
        <v>-</v>
      </c>
      <c r="H599" s="21" t="str">
        <f t="shared" ca="1" si="54"/>
        <v/>
      </c>
    </row>
    <row r="600" spans="2:8">
      <c r="B600" s="22">
        <f t="shared" si="50"/>
        <v>46880</v>
      </c>
      <c r="C600" s="18">
        <f t="shared" si="51"/>
        <v>1</v>
      </c>
      <c r="D600" s="25"/>
      <c r="E600" s="25"/>
      <c r="F600" s="20" t="str">
        <f t="shared" si="52"/>
        <v>-</v>
      </c>
      <c r="G600" s="20" t="str">
        <f t="shared" si="53"/>
        <v>-</v>
      </c>
      <c r="H600" s="21" t="str">
        <f t="shared" ca="1" si="54"/>
        <v/>
      </c>
    </row>
    <row r="601" spans="2:8">
      <c r="B601" s="22">
        <f t="shared" si="50"/>
        <v>46881</v>
      </c>
      <c r="C601" s="18">
        <f t="shared" si="51"/>
        <v>2</v>
      </c>
      <c r="D601" s="25"/>
      <c r="E601" s="25"/>
      <c r="F601" s="20" t="str">
        <f t="shared" si="52"/>
        <v>-</v>
      </c>
      <c r="G601" s="20" t="str">
        <f t="shared" si="53"/>
        <v>-</v>
      </c>
      <c r="H601" s="21" t="str">
        <f t="shared" ca="1" si="54"/>
        <v/>
      </c>
    </row>
    <row r="602" spans="2:8">
      <c r="B602" s="22">
        <f t="shared" si="50"/>
        <v>46882</v>
      </c>
      <c r="C602" s="18">
        <f t="shared" si="51"/>
        <v>3</v>
      </c>
      <c r="D602" s="25"/>
      <c r="E602" s="25"/>
      <c r="F602" s="20" t="str">
        <f t="shared" si="52"/>
        <v>-</v>
      </c>
      <c r="G602" s="20" t="str">
        <f t="shared" si="53"/>
        <v>-</v>
      </c>
      <c r="H602" s="21" t="str">
        <f t="shared" ca="1" si="54"/>
        <v/>
      </c>
    </row>
    <row r="603" spans="2:8">
      <c r="B603" s="22">
        <f t="shared" si="50"/>
        <v>46883</v>
      </c>
      <c r="C603" s="18">
        <f t="shared" si="51"/>
        <v>4</v>
      </c>
      <c r="D603" s="25"/>
      <c r="E603" s="25"/>
      <c r="F603" s="20" t="str">
        <f t="shared" si="52"/>
        <v>-</v>
      </c>
      <c r="G603" s="20" t="str">
        <f t="shared" si="53"/>
        <v>-</v>
      </c>
      <c r="H603" s="21" t="str">
        <f t="shared" ca="1" si="54"/>
        <v/>
      </c>
    </row>
    <row r="604" spans="2:8">
      <c r="B604" s="22">
        <f t="shared" si="50"/>
        <v>46884</v>
      </c>
      <c r="C604" s="18">
        <f t="shared" si="51"/>
        <v>5</v>
      </c>
      <c r="D604" s="25"/>
      <c r="E604" s="25"/>
      <c r="F604" s="20" t="str">
        <f t="shared" si="52"/>
        <v>-</v>
      </c>
      <c r="G604" s="20" t="str">
        <f t="shared" si="53"/>
        <v>-</v>
      </c>
      <c r="H604" s="21" t="str">
        <f t="shared" ca="1" si="54"/>
        <v/>
      </c>
    </row>
    <row r="605" spans="2:8">
      <c r="B605" s="22">
        <f t="shared" si="50"/>
        <v>46885</v>
      </c>
      <c r="C605" s="18">
        <f t="shared" si="51"/>
        <v>6</v>
      </c>
      <c r="D605" s="25"/>
      <c r="E605" s="25"/>
      <c r="F605" s="20">
        <f t="shared" si="52"/>
        <v>0</v>
      </c>
      <c r="G605" s="20">
        <f t="shared" si="53"/>
        <v>0</v>
      </c>
      <c r="H605" s="21" t="str">
        <f t="shared" ca="1" si="54"/>
        <v/>
      </c>
    </row>
    <row r="606" spans="2:8">
      <c r="B606" s="22">
        <f t="shared" si="50"/>
        <v>46886</v>
      </c>
      <c r="C606" s="18">
        <f t="shared" si="51"/>
        <v>7</v>
      </c>
      <c r="D606" s="25"/>
      <c r="E606" s="25"/>
      <c r="F606" s="20" t="str">
        <f t="shared" si="52"/>
        <v>-</v>
      </c>
      <c r="G606" s="20" t="str">
        <f t="shared" si="53"/>
        <v>-</v>
      </c>
      <c r="H606" s="21" t="str">
        <f t="shared" ca="1" si="54"/>
        <v/>
      </c>
    </row>
    <row r="607" spans="2:8">
      <c r="B607" s="22">
        <f t="shared" si="50"/>
        <v>46887</v>
      </c>
      <c r="C607" s="18">
        <f t="shared" si="51"/>
        <v>1</v>
      </c>
      <c r="D607" s="25"/>
      <c r="E607" s="25"/>
      <c r="F607" s="20" t="str">
        <f t="shared" si="52"/>
        <v>-</v>
      </c>
      <c r="G607" s="20" t="str">
        <f t="shared" si="53"/>
        <v>-</v>
      </c>
      <c r="H607" s="21" t="str">
        <f t="shared" ca="1" si="54"/>
        <v/>
      </c>
    </row>
    <row r="608" spans="2:8">
      <c r="B608" s="22">
        <f t="shared" si="50"/>
        <v>46888</v>
      </c>
      <c r="C608" s="18">
        <f t="shared" si="51"/>
        <v>2</v>
      </c>
      <c r="D608" s="25"/>
      <c r="E608" s="25"/>
      <c r="F608" s="20" t="str">
        <f t="shared" si="52"/>
        <v>-</v>
      </c>
      <c r="G608" s="20" t="str">
        <f t="shared" si="53"/>
        <v>-</v>
      </c>
      <c r="H608" s="21" t="str">
        <f t="shared" ca="1" si="54"/>
        <v/>
      </c>
    </row>
    <row r="609" spans="2:8">
      <c r="B609" s="22">
        <f t="shared" si="50"/>
        <v>46889</v>
      </c>
      <c r="C609" s="18">
        <f t="shared" si="51"/>
        <v>3</v>
      </c>
      <c r="D609" s="25"/>
      <c r="E609" s="25"/>
      <c r="F609" s="20" t="str">
        <f t="shared" si="52"/>
        <v>-</v>
      </c>
      <c r="G609" s="20" t="str">
        <f t="shared" si="53"/>
        <v>-</v>
      </c>
      <c r="H609" s="21" t="str">
        <f t="shared" ca="1" si="54"/>
        <v/>
      </c>
    </row>
    <row r="610" spans="2:8">
      <c r="B610" s="22">
        <f t="shared" si="50"/>
        <v>46890</v>
      </c>
      <c r="C610" s="18">
        <f t="shared" si="51"/>
        <v>4</v>
      </c>
      <c r="D610" s="25"/>
      <c r="E610" s="25"/>
      <c r="F610" s="20" t="str">
        <f t="shared" si="52"/>
        <v>-</v>
      </c>
      <c r="G610" s="20" t="str">
        <f t="shared" si="53"/>
        <v>-</v>
      </c>
      <c r="H610" s="21" t="str">
        <f t="shared" ca="1" si="54"/>
        <v/>
      </c>
    </row>
    <row r="611" spans="2:8">
      <c r="B611" s="22">
        <f t="shared" si="50"/>
        <v>46891</v>
      </c>
      <c r="C611" s="18">
        <f t="shared" si="51"/>
        <v>5</v>
      </c>
      <c r="D611" s="25"/>
      <c r="E611" s="25"/>
      <c r="F611" s="20" t="str">
        <f t="shared" si="52"/>
        <v>-</v>
      </c>
      <c r="G611" s="20" t="str">
        <f t="shared" si="53"/>
        <v>-</v>
      </c>
      <c r="H611" s="21" t="str">
        <f t="shared" ca="1" si="54"/>
        <v/>
      </c>
    </row>
    <row r="612" spans="2:8">
      <c r="B612" s="22">
        <f t="shared" si="50"/>
        <v>46892</v>
      </c>
      <c r="C612" s="18">
        <f t="shared" si="51"/>
        <v>6</v>
      </c>
      <c r="D612" s="25"/>
      <c r="E612" s="25"/>
      <c r="F612" s="20">
        <f t="shared" si="52"/>
        <v>0</v>
      </c>
      <c r="G612" s="20">
        <f t="shared" si="53"/>
        <v>0</v>
      </c>
      <c r="H612" s="21" t="str">
        <f t="shared" ca="1" si="54"/>
        <v/>
      </c>
    </row>
    <row r="613" spans="2:8">
      <c r="B613" s="22">
        <f t="shared" si="50"/>
        <v>46893</v>
      </c>
      <c r="C613" s="18">
        <f t="shared" si="51"/>
        <v>7</v>
      </c>
      <c r="D613" s="25"/>
      <c r="E613" s="25"/>
      <c r="F613" s="20" t="str">
        <f t="shared" si="52"/>
        <v>-</v>
      </c>
      <c r="G613" s="20" t="str">
        <f t="shared" si="53"/>
        <v>-</v>
      </c>
      <c r="H613" s="21" t="str">
        <f t="shared" ca="1" si="54"/>
        <v/>
      </c>
    </row>
    <row r="614" spans="2:8">
      <c r="B614" s="22">
        <f t="shared" si="50"/>
        <v>46894</v>
      </c>
      <c r="C614" s="18">
        <f t="shared" si="51"/>
        <v>1</v>
      </c>
      <c r="D614" s="25"/>
      <c r="E614" s="25"/>
      <c r="F614" s="20" t="str">
        <f t="shared" si="52"/>
        <v>-</v>
      </c>
      <c r="G614" s="20" t="str">
        <f t="shared" si="53"/>
        <v>-</v>
      </c>
      <c r="H614" s="21" t="str">
        <f t="shared" ca="1" si="54"/>
        <v/>
      </c>
    </row>
    <row r="615" spans="2:8">
      <c r="B615" s="22">
        <f t="shared" si="50"/>
        <v>46895</v>
      </c>
      <c r="C615" s="18">
        <f t="shared" si="51"/>
        <v>2</v>
      </c>
      <c r="D615" s="25"/>
      <c r="E615" s="25"/>
      <c r="F615" s="20" t="str">
        <f t="shared" si="52"/>
        <v>-</v>
      </c>
      <c r="G615" s="20" t="str">
        <f t="shared" si="53"/>
        <v>-</v>
      </c>
      <c r="H615" s="21" t="str">
        <f t="shared" ca="1" si="54"/>
        <v/>
      </c>
    </row>
    <row r="616" spans="2:8">
      <c r="B616" s="22">
        <f t="shared" si="50"/>
        <v>46896</v>
      </c>
      <c r="C616" s="18">
        <f t="shared" si="51"/>
        <v>3</v>
      </c>
      <c r="D616" s="25"/>
      <c r="E616" s="25"/>
      <c r="F616" s="20" t="str">
        <f t="shared" si="52"/>
        <v>-</v>
      </c>
      <c r="G616" s="20" t="str">
        <f t="shared" si="53"/>
        <v>-</v>
      </c>
      <c r="H616" s="21" t="str">
        <f t="shared" ca="1" si="54"/>
        <v/>
      </c>
    </row>
    <row r="617" spans="2:8">
      <c r="B617" s="22">
        <f t="shared" si="50"/>
        <v>46897</v>
      </c>
      <c r="C617" s="18">
        <f t="shared" si="51"/>
        <v>4</v>
      </c>
      <c r="D617" s="25"/>
      <c r="E617" s="25"/>
      <c r="F617" s="20" t="str">
        <f t="shared" si="52"/>
        <v>-</v>
      </c>
      <c r="G617" s="20" t="str">
        <f t="shared" si="53"/>
        <v>-</v>
      </c>
      <c r="H617" s="21" t="str">
        <f t="shared" ca="1" si="54"/>
        <v/>
      </c>
    </row>
    <row r="618" spans="2:8">
      <c r="B618" s="22">
        <f t="shared" si="50"/>
        <v>46898</v>
      </c>
      <c r="C618" s="18">
        <f t="shared" si="51"/>
        <v>5</v>
      </c>
      <c r="D618" s="25"/>
      <c r="E618" s="25"/>
      <c r="F618" s="20" t="str">
        <f t="shared" si="52"/>
        <v>-</v>
      </c>
      <c r="G618" s="20" t="str">
        <f t="shared" si="53"/>
        <v>-</v>
      </c>
      <c r="H618" s="21" t="str">
        <f t="shared" ca="1" si="54"/>
        <v/>
      </c>
    </row>
    <row r="619" spans="2:8">
      <c r="B619" s="22">
        <f t="shared" si="50"/>
        <v>46899</v>
      </c>
      <c r="C619" s="18">
        <f t="shared" si="51"/>
        <v>6</v>
      </c>
      <c r="D619" s="25"/>
      <c r="E619" s="25"/>
      <c r="F619" s="20">
        <f t="shared" si="52"/>
        <v>0</v>
      </c>
      <c r="G619" s="20">
        <f t="shared" si="53"/>
        <v>0</v>
      </c>
      <c r="H619" s="21" t="str">
        <f t="shared" ca="1" si="54"/>
        <v/>
      </c>
    </row>
    <row r="620" spans="2:8">
      <c r="B620" s="22">
        <f t="shared" si="50"/>
        <v>46900</v>
      </c>
      <c r="C620" s="18">
        <f t="shared" si="51"/>
        <v>7</v>
      </c>
      <c r="D620" s="25"/>
      <c r="E620" s="25"/>
      <c r="F620" s="20" t="str">
        <f t="shared" si="52"/>
        <v>-</v>
      </c>
      <c r="G620" s="20" t="str">
        <f t="shared" si="53"/>
        <v>-</v>
      </c>
      <c r="H620" s="21" t="str">
        <f t="shared" ca="1" si="54"/>
        <v/>
      </c>
    </row>
    <row r="621" spans="2:8">
      <c r="B621" s="22">
        <f t="shared" si="50"/>
        <v>46901</v>
      </c>
      <c r="C621" s="18">
        <f t="shared" si="51"/>
        <v>1</v>
      </c>
      <c r="D621" s="25"/>
      <c r="E621" s="25"/>
      <c r="F621" s="20" t="str">
        <f t="shared" si="52"/>
        <v>-</v>
      </c>
      <c r="G621" s="20" t="str">
        <f t="shared" si="53"/>
        <v>-</v>
      </c>
      <c r="H621" s="21" t="str">
        <f t="shared" ca="1" si="54"/>
        <v/>
      </c>
    </row>
    <row r="622" spans="2:8">
      <c r="B622" s="22">
        <f t="shared" si="50"/>
        <v>46902</v>
      </c>
      <c r="C622" s="18">
        <f t="shared" si="51"/>
        <v>2</v>
      </c>
      <c r="D622" s="25"/>
      <c r="E622" s="25"/>
      <c r="F622" s="20" t="str">
        <f t="shared" si="52"/>
        <v>-</v>
      </c>
      <c r="G622" s="20" t="str">
        <f t="shared" si="53"/>
        <v>-</v>
      </c>
      <c r="H622" s="21" t="str">
        <f t="shared" ca="1" si="54"/>
        <v/>
      </c>
    </row>
    <row r="623" spans="2:8">
      <c r="B623" s="22">
        <f t="shared" si="50"/>
        <v>46903</v>
      </c>
      <c r="C623" s="18">
        <f t="shared" si="51"/>
        <v>3</v>
      </c>
      <c r="D623" s="25"/>
      <c r="E623" s="25"/>
      <c r="F623" s="20" t="str">
        <f t="shared" si="52"/>
        <v>-</v>
      </c>
      <c r="G623" s="20" t="str">
        <f t="shared" si="53"/>
        <v>-</v>
      </c>
      <c r="H623" s="21" t="str">
        <f t="shared" ca="1" si="54"/>
        <v/>
      </c>
    </row>
    <row r="624" spans="2:8">
      <c r="B624" s="22">
        <f t="shared" si="50"/>
        <v>46904</v>
      </c>
      <c r="C624" s="18">
        <f t="shared" si="51"/>
        <v>4</v>
      </c>
      <c r="D624" s="25"/>
      <c r="E624" s="25"/>
      <c r="F624" s="20" t="str">
        <f t="shared" si="52"/>
        <v>-</v>
      </c>
      <c r="G624" s="20" t="str">
        <f t="shared" si="53"/>
        <v>-</v>
      </c>
      <c r="H624" s="21" t="str">
        <f t="shared" ca="1" si="54"/>
        <v/>
      </c>
    </row>
    <row r="625" spans="2:8">
      <c r="B625" s="22">
        <f t="shared" si="50"/>
        <v>46905</v>
      </c>
      <c r="C625" s="18">
        <f t="shared" si="51"/>
        <v>5</v>
      </c>
      <c r="D625" s="25"/>
      <c r="E625" s="25"/>
      <c r="F625" s="20" t="str">
        <f t="shared" si="52"/>
        <v>-</v>
      </c>
      <c r="G625" s="20" t="str">
        <f t="shared" si="53"/>
        <v>-</v>
      </c>
      <c r="H625" s="21" t="str">
        <f t="shared" ca="1" si="54"/>
        <v/>
      </c>
    </row>
    <row r="626" spans="2:8">
      <c r="B626" s="22">
        <f t="shared" si="50"/>
        <v>46906</v>
      </c>
      <c r="C626" s="18">
        <f t="shared" si="51"/>
        <v>6</v>
      </c>
      <c r="D626" s="25"/>
      <c r="E626" s="25"/>
      <c r="F626" s="20">
        <f t="shared" si="52"/>
        <v>0</v>
      </c>
      <c r="G626" s="20">
        <f t="shared" si="53"/>
        <v>0</v>
      </c>
      <c r="H626" s="21" t="str">
        <f t="shared" ca="1" si="54"/>
        <v/>
      </c>
    </row>
    <row r="627" spans="2:8">
      <c r="B627" s="22">
        <f t="shared" si="50"/>
        <v>46907</v>
      </c>
      <c r="C627" s="18">
        <f t="shared" si="51"/>
        <v>7</v>
      </c>
      <c r="D627" s="25"/>
      <c r="E627" s="25"/>
      <c r="F627" s="20" t="str">
        <f t="shared" si="52"/>
        <v>-</v>
      </c>
      <c r="G627" s="20" t="str">
        <f t="shared" si="53"/>
        <v>-</v>
      </c>
      <c r="H627" s="21" t="str">
        <f t="shared" ca="1" si="54"/>
        <v/>
      </c>
    </row>
    <row r="628" spans="2:8">
      <c r="B628" s="22">
        <f t="shared" si="50"/>
        <v>46908</v>
      </c>
      <c r="C628" s="18">
        <f t="shared" si="51"/>
        <v>1</v>
      </c>
      <c r="D628" s="25"/>
      <c r="E628" s="25"/>
      <c r="F628" s="20" t="str">
        <f t="shared" si="52"/>
        <v>-</v>
      </c>
      <c r="G628" s="20" t="str">
        <f t="shared" si="53"/>
        <v>-</v>
      </c>
      <c r="H628" s="21" t="str">
        <f t="shared" ca="1" si="54"/>
        <v/>
      </c>
    </row>
    <row r="629" spans="2:8">
      <c r="B629" s="22">
        <f t="shared" si="50"/>
        <v>46909</v>
      </c>
      <c r="C629" s="18">
        <f t="shared" si="51"/>
        <v>2</v>
      </c>
      <c r="D629" s="25"/>
      <c r="E629" s="25"/>
      <c r="F629" s="20" t="str">
        <f t="shared" si="52"/>
        <v>-</v>
      </c>
      <c r="G629" s="20" t="str">
        <f t="shared" si="53"/>
        <v>-</v>
      </c>
      <c r="H629" s="21" t="str">
        <f t="shared" ca="1" si="54"/>
        <v/>
      </c>
    </row>
    <row r="630" spans="2:8">
      <c r="B630" s="22">
        <f t="shared" si="50"/>
        <v>46910</v>
      </c>
      <c r="C630" s="18">
        <f t="shared" si="51"/>
        <v>3</v>
      </c>
      <c r="D630" s="25"/>
      <c r="E630" s="25"/>
      <c r="F630" s="20" t="str">
        <f t="shared" si="52"/>
        <v>-</v>
      </c>
      <c r="G630" s="20" t="str">
        <f t="shared" si="53"/>
        <v>-</v>
      </c>
      <c r="H630" s="21" t="str">
        <f t="shared" ca="1" si="54"/>
        <v/>
      </c>
    </row>
    <row r="631" spans="2:8">
      <c r="B631" s="22">
        <f t="shared" si="50"/>
        <v>46911</v>
      </c>
      <c r="C631" s="18">
        <f t="shared" si="51"/>
        <v>4</v>
      </c>
      <c r="D631" s="25"/>
      <c r="E631" s="25"/>
      <c r="F631" s="20" t="str">
        <f t="shared" si="52"/>
        <v>-</v>
      </c>
      <c r="G631" s="20" t="str">
        <f t="shared" si="53"/>
        <v>-</v>
      </c>
      <c r="H631" s="21" t="str">
        <f t="shared" ca="1" si="54"/>
        <v/>
      </c>
    </row>
    <row r="632" spans="2:8">
      <c r="B632" s="22">
        <f t="shared" si="50"/>
        <v>46912</v>
      </c>
      <c r="C632" s="18">
        <f t="shared" si="51"/>
        <v>5</v>
      </c>
      <c r="D632" s="25"/>
      <c r="E632" s="25"/>
      <c r="F632" s="20" t="str">
        <f t="shared" si="52"/>
        <v>-</v>
      </c>
      <c r="G632" s="20" t="str">
        <f t="shared" si="53"/>
        <v>-</v>
      </c>
      <c r="H632" s="21" t="str">
        <f t="shared" ca="1" si="54"/>
        <v/>
      </c>
    </row>
    <row r="633" spans="2:8">
      <c r="B633" s="22">
        <f t="shared" si="50"/>
        <v>46913</v>
      </c>
      <c r="C633" s="18">
        <f t="shared" si="51"/>
        <v>6</v>
      </c>
      <c r="D633" s="25"/>
      <c r="E633" s="25"/>
      <c r="F633" s="20">
        <f t="shared" si="52"/>
        <v>0</v>
      </c>
      <c r="G633" s="20">
        <f t="shared" si="53"/>
        <v>0</v>
      </c>
      <c r="H633" s="21" t="str">
        <f t="shared" ca="1" si="54"/>
        <v/>
      </c>
    </row>
    <row r="634" spans="2:8">
      <c r="B634" s="22">
        <f t="shared" si="50"/>
        <v>46914</v>
      </c>
      <c r="C634" s="18">
        <f t="shared" si="51"/>
        <v>7</v>
      </c>
      <c r="D634" s="25"/>
      <c r="E634" s="25"/>
      <c r="F634" s="20" t="str">
        <f t="shared" si="52"/>
        <v>-</v>
      </c>
      <c r="G634" s="20" t="str">
        <f t="shared" si="53"/>
        <v>-</v>
      </c>
      <c r="H634" s="21" t="str">
        <f t="shared" ca="1" si="54"/>
        <v/>
      </c>
    </row>
    <row r="635" spans="2:8">
      <c r="B635" s="22">
        <f t="shared" si="50"/>
        <v>46915</v>
      </c>
      <c r="C635" s="18">
        <f t="shared" si="51"/>
        <v>1</v>
      </c>
      <c r="D635" s="25"/>
      <c r="E635" s="25"/>
      <c r="F635" s="20" t="str">
        <f t="shared" si="52"/>
        <v>-</v>
      </c>
      <c r="G635" s="20" t="str">
        <f t="shared" si="53"/>
        <v>-</v>
      </c>
      <c r="H635" s="21" t="str">
        <f t="shared" ca="1" si="54"/>
        <v/>
      </c>
    </row>
    <row r="636" spans="2:8">
      <c r="B636" s="22">
        <f t="shared" si="50"/>
        <v>46916</v>
      </c>
      <c r="C636" s="18">
        <f t="shared" si="51"/>
        <v>2</v>
      </c>
      <c r="D636" s="25"/>
      <c r="E636" s="25"/>
      <c r="F636" s="20" t="str">
        <f t="shared" si="52"/>
        <v>-</v>
      </c>
      <c r="G636" s="20" t="str">
        <f t="shared" si="53"/>
        <v>-</v>
      </c>
      <c r="H636" s="21" t="str">
        <f t="shared" ca="1" si="54"/>
        <v/>
      </c>
    </row>
    <row r="637" spans="2:8">
      <c r="B637" s="22">
        <f t="shared" si="50"/>
        <v>46917</v>
      </c>
      <c r="C637" s="18">
        <f t="shared" si="51"/>
        <v>3</v>
      </c>
      <c r="D637" s="25"/>
      <c r="E637" s="25"/>
      <c r="F637" s="20" t="str">
        <f t="shared" si="52"/>
        <v>-</v>
      </c>
      <c r="G637" s="20" t="str">
        <f t="shared" si="53"/>
        <v>-</v>
      </c>
      <c r="H637" s="21" t="str">
        <f t="shared" ca="1" si="54"/>
        <v/>
      </c>
    </row>
    <row r="638" spans="2:8">
      <c r="B638" s="22">
        <f t="shared" si="50"/>
        <v>46918</v>
      </c>
      <c r="C638" s="18">
        <f t="shared" si="51"/>
        <v>4</v>
      </c>
      <c r="D638" s="25"/>
      <c r="E638" s="25"/>
      <c r="F638" s="20" t="str">
        <f t="shared" si="52"/>
        <v>-</v>
      </c>
      <c r="G638" s="20" t="str">
        <f t="shared" si="53"/>
        <v>-</v>
      </c>
      <c r="H638" s="21" t="str">
        <f t="shared" ca="1" si="54"/>
        <v/>
      </c>
    </row>
    <row r="639" spans="2:8">
      <c r="B639" s="22">
        <f t="shared" si="50"/>
        <v>46919</v>
      </c>
      <c r="C639" s="18">
        <f t="shared" si="51"/>
        <v>5</v>
      </c>
      <c r="D639" s="25"/>
      <c r="E639" s="25"/>
      <c r="F639" s="20" t="str">
        <f t="shared" si="52"/>
        <v>-</v>
      </c>
      <c r="G639" s="20" t="str">
        <f t="shared" si="53"/>
        <v>-</v>
      </c>
      <c r="H639" s="21" t="str">
        <f t="shared" ca="1" si="54"/>
        <v/>
      </c>
    </row>
    <row r="640" spans="2:8">
      <c r="B640" s="22">
        <f t="shared" si="50"/>
        <v>46920</v>
      </c>
      <c r="C640" s="18">
        <f t="shared" si="51"/>
        <v>6</v>
      </c>
      <c r="D640" s="25"/>
      <c r="E640" s="25"/>
      <c r="F640" s="20">
        <f t="shared" si="52"/>
        <v>0</v>
      </c>
      <c r="G640" s="20">
        <f t="shared" si="53"/>
        <v>0</v>
      </c>
      <c r="H640" s="21" t="str">
        <f t="shared" ca="1" si="54"/>
        <v/>
      </c>
    </row>
    <row r="641" spans="2:8">
      <c r="B641" s="22">
        <f t="shared" si="50"/>
        <v>46921</v>
      </c>
      <c r="C641" s="18">
        <f t="shared" si="51"/>
        <v>7</v>
      </c>
      <c r="D641" s="25"/>
      <c r="E641" s="25"/>
      <c r="F641" s="20" t="str">
        <f t="shared" si="52"/>
        <v>-</v>
      </c>
      <c r="G641" s="20" t="str">
        <f t="shared" si="53"/>
        <v>-</v>
      </c>
      <c r="H641" s="21" t="str">
        <f t="shared" ca="1" si="54"/>
        <v/>
      </c>
    </row>
    <row r="642" spans="2:8">
      <c r="B642" s="22">
        <f t="shared" si="50"/>
        <v>46922</v>
      </c>
      <c r="C642" s="18">
        <f t="shared" si="51"/>
        <v>1</v>
      </c>
      <c r="D642" s="25"/>
      <c r="E642" s="25"/>
      <c r="F642" s="20" t="str">
        <f t="shared" si="52"/>
        <v>-</v>
      </c>
      <c r="G642" s="20" t="str">
        <f t="shared" si="53"/>
        <v>-</v>
      </c>
      <c r="H642" s="21" t="str">
        <f t="shared" ca="1" si="54"/>
        <v/>
      </c>
    </row>
    <row r="643" spans="2:8">
      <c r="B643" s="22">
        <f t="shared" ref="B643:B706" si="55">B642+1</f>
        <v>46923</v>
      </c>
      <c r="C643" s="18">
        <f t="shared" si="51"/>
        <v>2</v>
      </c>
      <c r="D643" s="25"/>
      <c r="E643" s="25"/>
      <c r="F643" s="20" t="str">
        <f t="shared" si="52"/>
        <v>-</v>
      </c>
      <c r="G643" s="20" t="str">
        <f t="shared" si="53"/>
        <v>-</v>
      </c>
      <c r="H643" s="21" t="str">
        <f t="shared" ca="1" si="54"/>
        <v/>
      </c>
    </row>
    <row r="644" spans="2:8">
      <c r="B644" s="22">
        <f t="shared" si="55"/>
        <v>46924</v>
      </c>
      <c r="C644" s="18">
        <f t="shared" si="51"/>
        <v>3</v>
      </c>
      <c r="D644" s="25"/>
      <c r="E644" s="25"/>
      <c r="F644" s="20" t="str">
        <f t="shared" si="52"/>
        <v>-</v>
      </c>
      <c r="G644" s="20" t="str">
        <f t="shared" si="53"/>
        <v>-</v>
      </c>
      <c r="H644" s="21" t="str">
        <f t="shared" ca="1" si="54"/>
        <v/>
      </c>
    </row>
    <row r="645" spans="2:8">
      <c r="B645" s="22">
        <f t="shared" si="55"/>
        <v>46925</v>
      </c>
      <c r="C645" s="18">
        <f t="shared" si="51"/>
        <v>4</v>
      </c>
      <c r="D645" s="25"/>
      <c r="E645" s="25"/>
      <c r="F645" s="20" t="str">
        <f t="shared" si="52"/>
        <v>-</v>
      </c>
      <c r="G645" s="20" t="str">
        <f t="shared" si="53"/>
        <v>-</v>
      </c>
      <c r="H645" s="21" t="str">
        <f t="shared" ca="1" si="54"/>
        <v/>
      </c>
    </row>
    <row r="646" spans="2:8">
      <c r="B646" s="22">
        <f t="shared" si="55"/>
        <v>46926</v>
      </c>
      <c r="C646" s="18">
        <f t="shared" si="51"/>
        <v>5</v>
      </c>
      <c r="D646" s="25"/>
      <c r="E646" s="25"/>
      <c r="F646" s="20" t="str">
        <f t="shared" si="52"/>
        <v>-</v>
      </c>
      <c r="G646" s="20" t="str">
        <f t="shared" si="53"/>
        <v>-</v>
      </c>
      <c r="H646" s="21" t="str">
        <f t="shared" ca="1" si="54"/>
        <v/>
      </c>
    </row>
    <row r="647" spans="2:8">
      <c r="B647" s="22">
        <f t="shared" si="55"/>
        <v>46927</v>
      </c>
      <c r="C647" s="18">
        <f t="shared" si="51"/>
        <v>6</v>
      </c>
      <c r="D647" s="25"/>
      <c r="E647" s="25"/>
      <c r="F647" s="20">
        <f t="shared" si="52"/>
        <v>0</v>
      </c>
      <c r="G647" s="20">
        <f t="shared" si="53"/>
        <v>0</v>
      </c>
      <c r="H647" s="21" t="str">
        <f t="shared" ca="1" si="54"/>
        <v/>
      </c>
    </row>
    <row r="648" spans="2:8">
      <c r="B648" s="22">
        <f t="shared" si="55"/>
        <v>46928</v>
      </c>
      <c r="C648" s="18">
        <f t="shared" si="51"/>
        <v>7</v>
      </c>
      <c r="D648" s="25"/>
      <c r="E648" s="25"/>
      <c r="F648" s="20" t="str">
        <f t="shared" si="52"/>
        <v>-</v>
      </c>
      <c r="G648" s="20" t="str">
        <f t="shared" si="53"/>
        <v>-</v>
      </c>
      <c r="H648" s="21" t="str">
        <f t="shared" ca="1" si="54"/>
        <v/>
      </c>
    </row>
    <row r="649" spans="2:8">
      <c r="B649" s="22">
        <f t="shared" si="55"/>
        <v>46929</v>
      </c>
      <c r="C649" s="18">
        <f t="shared" si="51"/>
        <v>1</v>
      </c>
      <c r="D649" s="25"/>
      <c r="E649" s="25"/>
      <c r="F649" s="20" t="str">
        <f t="shared" si="52"/>
        <v>-</v>
      </c>
      <c r="G649" s="20" t="str">
        <f t="shared" si="53"/>
        <v>-</v>
      </c>
      <c r="H649" s="21" t="str">
        <f t="shared" ca="1" si="54"/>
        <v/>
      </c>
    </row>
    <row r="650" spans="2:8">
      <c r="B650" s="22">
        <f t="shared" si="55"/>
        <v>46930</v>
      </c>
      <c r="C650" s="18">
        <f t="shared" si="51"/>
        <v>2</v>
      </c>
      <c r="D650" s="25"/>
      <c r="E650" s="25"/>
      <c r="F650" s="20" t="str">
        <f t="shared" si="52"/>
        <v>-</v>
      </c>
      <c r="G650" s="20" t="str">
        <f t="shared" si="53"/>
        <v>-</v>
      </c>
      <c r="H650" s="21" t="str">
        <f t="shared" ca="1" si="54"/>
        <v/>
      </c>
    </row>
    <row r="651" spans="2:8">
      <c r="B651" s="22">
        <f t="shared" si="55"/>
        <v>46931</v>
      </c>
      <c r="C651" s="18">
        <f t="shared" ref="C651:C714" si="56">WEEKDAY(B651)</f>
        <v>3</v>
      </c>
      <c r="D651" s="25"/>
      <c r="E651" s="25"/>
      <c r="F651" s="20" t="str">
        <f t="shared" si="52"/>
        <v>-</v>
      </c>
      <c r="G651" s="20" t="str">
        <f t="shared" si="53"/>
        <v>-</v>
      </c>
      <c r="H651" s="21" t="str">
        <f t="shared" ca="1" si="54"/>
        <v/>
      </c>
    </row>
    <row r="652" spans="2:8">
      <c r="B652" s="22">
        <f t="shared" si="55"/>
        <v>46932</v>
      </c>
      <c r="C652" s="18">
        <f t="shared" si="56"/>
        <v>4</v>
      </c>
      <c r="D652" s="25"/>
      <c r="E652" s="25"/>
      <c r="F652" s="20" t="str">
        <f t="shared" si="52"/>
        <v>-</v>
      </c>
      <c r="G652" s="20" t="str">
        <f t="shared" si="53"/>
        <v>-</v>
      </c>
      <c r="H652" s="21" t="str">
        <f t="shared" ca="1" si="54"/>
        <v/>
      </c>
    </row>
    <row r="653" spans="2:8">
      <c r="B653" s="22">
        <f t="shared" si="55"/>
        <v>46933</v>
      </c>
      <c r="C653" s="18">
        <f t="shared" si="56"/>
        <v>5</v>
      </c>
      <c r="D653" s="25"/>
      <c r="E653" s="25"/>
      <c r="F653" s="20" t="str">
        <f t="shared" si="52"/>
        <v>-</v>
      </c>
      <c r="G653" s="20" t="str">
        <f t="shared" si="53"/>
        <v>-</v>
      </c>
      <c r="H653" s="21" t="str">
        <f t="shared" ca="1" si="54"/>
        <v/>
      </c>
    </row>
    <row r="654" spans="2:8">
      <c r="B654" s="22">
        <f t="shared" si="55"/>
        <v>46934</v>
      </c>
      <c r="C654" s="18">
        <f t="shared" si="56"/>
        <v>6</v>
      </c>
      <c r="D654" s="25"/>
      <c r="E654" s="25"/>
      <c r="F654" s="20">
        <f t="shared" si="52"/>
        <v>0</v>
      </c>
      <c r="G654" s="20">
        <f t="shared" si="53"/>
        <v>0</v>
      </c>
      <c r="H654" s="21" t="str">
        <f t="shared" ca="1" si="54"/>
        <v/>
      </c>
    </row>
    <row r="655" spans="2:8">
      <c r="B655" s="22">
        <f t="shared" si="55"/>
        <v>46935</v>
      </c>
      <c r="C655" s="18">
        <f t="shared" si="56"/>
        <v>7</v>
      </c>
      <c r="D655" s="25"/>
      <c r="E655" s="25"/>
      <c r="F655" s="20" t="str">
        <f t="shared" si="52"/>
        <v>-</v>
      </c>
      <c r="G655" s="20" t="str">
        <f t="shared" si="53"/>
        <v>-</v>
      </c>
      <c r="H655" s="21" t="str">
        <f t="shared" ca="1" si="54"/>
        <v/>
      </c>
    </row>
    <row r="656" spans="2:8">
      <c r="B656" s="22">
        <f t="shared" si="55"/>
        <v>46936</v>
      </c>
      <c r="C656" s="18">
        <f t="shared" si="56"/>
        <v>1</v>
      </c>
      <c r="D656" s="25"/>
      <c r="E656" s="25"/>
      <c r="F656" s="20" t="str">
        <f t="shared" si="52"/>
        <v>-</v>
      </c>
      <c r="G656" s="20" t="str">
        <f t="shared" si="53"/>
        <v>-</v>
      </c>
      <c r="H656" s="21" t="str">
        <f t="shared" ca="1" si="54"/>
        <v/>
      </c>
    </row>
    <row r="657" spans="2:8">
      <c r="B657" s="22">
        <f t="shared" si="55"/>
        <v>46937</v>
      </c>
      <c r="C657" s="18">
        <f t="shared" si="56"/>
        <v>2</v>
      </c>
      <c r="D657" s="25"/>
      <c r="E657" s="25"/>
      <c r="F657" s="20" t="str">
        <f t="shared" ref="F657:F720" si="57">IF(MOD(C657-$C$7,7)=5,COUNTIFS(C651:C657,1,D651:D657,"■")+COUNTIFS(C651:C657,7,D651:D657,"■"),"-")</f>
        <v>-</v>
      </c>
      <c r="G657" s="20" t="str">
        <f t="shared" ref="G657:G720" si="58">IF(MOD(C657-$C$7,7)=5,COUNTIF(E651:E657,"○")+COUNTIF(E651:E657,"●"),"-")</f>
        <v>-</v>
      </c>
      <c r="H657" s="21" t="str">
        <f t="shared" ref="H657:H720" ca="1" si="59">IF(AND(D657="",OFFSET(D657,-MOD(C657-$C$7+1,7),0)=""),"",IF(MOD(C657-$C$7,7)&lt;&gt;5,"-",IF(F657&lt;=G657,"達成","×")))</f>
        <v/>
      </c>
    </row>
    <row r="658" spans="2:8">
      <c r="B658" s="22">
        <f t="shared" si="55"/>
        <v>46938</v>
      </c>
      <c r="C658" s="18">
        <f t="shared" si="56"/>
        <v>3</v>
      </c>
      <c r="D658" s="25"/>
      <c r="E658" s="25"/>
      <c r="F658" s="20" t="str">
        <f t="shared" si="57"/>
        <v>-</v>
      </c>
      <c r="G658" s="20" t="str">
        <f t="shared" si="58"/>
        <v>-</v>
      </c>
      <c r="H658" s="21" t="str">
        <f t="shared" ca="1" si="59"/>
        <v/>
      </c>
    </row>
    <row r="659" spans="2:8">
      <c r="B659" s="22">
        <f t="shared" si="55"/>
        <v>46939</v>
      </c>
      <c r="C659" s="18">
        <f t="shared" si="56"/>
        <v>4</v>
      </c>
      <c r="D659" s="25"/>
      <c r="E659" s="25"/>
      <c r="F659" s="20" t="str">
        <f t="shared" si="57"/>
        <v>-</v>
      </c>
      <c r="G659" s="20" t="str">
        <f t="shared" si="58"/>
        <v>-</v>
      </c>
      <c r="H659" s="21" t="str">
        <f t="shared" ca="1" si="59"/>
        <v/>
      </c>
    </row>
    <row r="660" spans="2:8">
      <c r="B660" s="22">
        <f t="shared" si="55"/>
        <v>46940</v>
      </c>
      <c r="C660" s="18">
        <f t="shared" si="56"/>
        <v>5</v>
      </c>
      <c r="D660" s="25"/>
      <c r="E660" s="25"/>
      <c r="F660" s="20" t="str">
        <f t="shared" si="57"/>
        <v>-</v>
      </c>
      <c r="G660" s="20" t="str">
        <f t="shared" si="58"/>
        <v>-</v>
      </c>
      <c r="H660" s="21" t="str">
        <f t="shared" ca="1" si="59"/>
        <v/>
      </c>
    </row>
    <row r="661" spans="2:8">
      <c r="B661" s="22">
        <f t="shared" si="55"/>
        <v>46941</v>
      </c>
      <c r="C661" s="18">
        <f t="shared" si="56"/>
        <v>6</v>
      </c>
      <c r="D661" s="25"/>
      <c r="E661" s="25"/>
      <c r="F661" s="20">
        <f t="shared" si="57"/>
        <v>0</v>
      </c>
      <c r="G661" s="20">
        <f t="shared" si="58"/>
        <v>0</v>
      </c>
      <c r="H661" s="21" t="str">
        <f t="shared" ca="1" si="59"/>
        <v/>
      </c>
    </row>
    <row r="662" spans="2:8">
      <c r="B662" s="22">
        <f t="shared" si="55"/>
        <v>46942</v>
      </c>
      <c r="C662" s="18">
        <f t="shared" si="56"/>
        <v>7</v>
      </c>
      <c r="D662" s="25"/>
      <c r="E662" s="25"/>
      <c r="F662" s="20" t="str">
        <f t="shared" si="57"/>
        <v>-</v>
      </c>
      <c r="G662" s="20" t="str">
        <f t="shared" si="58"/>
        <v>-</v>
      </c>
      <c r="H662" s="21" t="str">
        <f t="shared" ca="1" si="59"/>
        <v/>
      </c>
    </row>
    <row r="663" spans="2:8">
      <c r="B663" s="22">
        <f t="shared" si="55"/>
        <v>46943</v>
      </c>
      <c r="C663" s="18">
        <f t="shared" si="56"/>
        <v>1</v>
      </c>
      <c r="D663" s="25"/>
      <c r="E663" s="25"/>
      <c r="F663" s="20" t="str">
        <f t="shared" si="57"/>
        <v>-</v>
      </c>
      <c r="G663" s="20" t="str">
        <f t="shared" si="58"/>
        <v>-</v>
      </c>
      <c r="H663" s="21" t="str">
        <f t="shared" ca="1" si="59"/>
        <v/>
      </c>
    </row>
    <row r="664" spans="2:8">
      <c r="B664" s="22">
        <f t="shared" si="55"/>
        <v>46944</v>
      </c>
      <c r="C664" s="18">
        <f t="shared" si="56"/>
        <v>2</v>
      </c>
      <c r="D664" s="25"/>
      <c r="E664" s="25"/>
      <c r="F664" s="20" t="str">
        <f t="shared" si="57"/>
        <v>-</v>
      </c>
      <c r="G664" s="20" t="str">
        <f t="shared" si="58"/>
        <v>-</v>
      </c>
      <c r="H664" s="21" t="str">
        <f t="shared" ca="1" si="59"/>
        <v/>
      </c>
    </row>
    <row r="665" spans="2:8">
      <c r="B665" s="22">
        <f t="shared" si="55"/>
        <v>46945</v>
      </c>
      <c r="C665" s="18">
        <f t="shared" si="56"/>
        <v>3</v>
      </c>
      <c r="D665" s="25"/>
      <c r="E665" s="25"/>
      <c r="F665" s="20" t="str">
        <f t="shared" si="57"/>
        <v>-</v>
      </c>
      <c r="G665" s="20" t="str">
        <f t="shared" si="58"/>
        <v>-</v>
      </c>
      <c r="H665" s="21" t="str">
        <f t="shared" ca="1" si="59"/>
        <v/>
      </c>
    </row>
    <row r="666" spans="2:8">
      <c r="B666" s="22">
        <f t="shared" si="55"/>
        <v>46946</v>
      </c>
      <c r="C666" s="18">
        <f t="shared" si="56"/>
        <v>4</v>
      </c>
      <c r="D666" s="25"/>
      <c r="E666" s="25"/>
      <c r="F666" s="20" t="str">
        <f t="shared" si="57"/>
        <v>-</v>
      </c>
      <c r="G666" s="20" t="str">
        <f t="shared" si="58"/>
        <v>-</v>
      </c>
      <c r="H666" s="21" t="str">
        <f t="shared" ca="1" si="59"/>
        <v/>
      </c>
    </row>
    <row r="667" spans="2:8">
      <c r="B667" s="22">
        <f t="shared" si="55"/>
        <v>46947</v>
      </c>
      <c r="C667" s="18">
        <f t="shared" si="56"/>
        <v>5</v>
      </c>
      <c r="D667" s="25"/>
      <c r="E667" s="25"/>
      <c r="F667" s="20" t="str">
        <f t="shared" si="57"/>
        <v>-</v>
      </c>
      <c r="G667" s="20" t="str">
        <f t="shared" si="58"/>
        <v>-</v>
      </c>
      <c r="H667" s="21" t="str">
        <f t="shared" ca="1" si="59"/>
        <v/>
      </c>
    </row>
    <row r="668" spans="2:8">
      <c r="B668" s="22">
        <f t="shared" si="55"/>
        <v>46948</v>
      </c>
      <c r="C668" s="18">
        <f t="shared" si="56"/>
        <v>6</v>
      </c>
      <c r="D668" s="25"/>
      <c r="E668" s="25"/>
      <c r="F668" s="20">
        <f t="shared" si="57"/>
        <v>0</v>
      </c>
      <c r="G668" s="20">
        <f t="shared" si="58"/>
        <v>0</v>
      </c>
      <c r="H668" s="21" t="str">
        <f t="shared" ca="1" si="59"/>
        <v/>
      </c>
    </row>
    <row r="669" spans="2:8">
      <c r="B669" s="22">
        <f t="shared" si="55"/>
        <v>46949</v>
      </c>
      <c r="C669" s="18">
        <f t="shared" si="56"/>
        <v>7</v>
      </c>
      <c r="D669" s="25"/>
      <c r="E669" s="25"/>
      <c r="F669" s="20" t="str">
        <f t="shared" si="57"/>
        <v>-</v>
      </c>
      <c r="G669" s="20" t="str">
        <f t="shared" si="58"/>
        <v>-</v>
      </c>
      <c r="H669" s="21" t="str">
        <f t="shared" ca="1" si="59"/>
        <v/>
      </c>
    </row>
    <row r="670" spans="2:8">
      <c r="B670" s="22">
        <f t="shared" si="55"/>
        <v>46950</v>
      </c>
      <c r="C670" s="18">
        <f t="shared" si="56"/>
        <v>1</v>
      </c>
      <c r="D670" s="25"/>
      <c r="E670" s="25"/>
      <c r="F670" s="20" t="str">
        <f t="shared" si="57"/>
        <v>-</v>
      </c>
      <c r="G670" s="20" t="str">
        <f t="shared" si="58"/>
        <v>-</v>
      </c>
      <c r="H670" s="21" t="str">
        <f t="shared" ca="1" si="59"/>
        <v/>
      </c>
    </row>
    <row r="671" spans="2:8">
      <c r="B671" s="22">
        <f t="shared" si="55"/>
        <v>46951</v>
      </c>
      <c r="C671" s="18">
        <f t="shared" si="56"/>
        <v>2</v>
      </c>
      <c r="D671" s="25"/>
      <c r="E671" s="25"/>
      <c r="F671" s="20" t="str">
        <f t="shared" si="57"/>
        <v>-</v>
      </c>
      <c r="G671" s="20" t="str">
        <f t="shared" si="58"/>
        <v>-</v>
      </c>
      <c r="H671" s="21" t="str">
        <f t="shared" ca="1" si="59"/>
        <v/>
      </c>
    </row>
    <row r="672" spans="2:8">
      <c r="B672" s="22">
        <f t="shared" si="55"/>
        <v>46952</v>
      </c>
      <c r="C672" s="18">
        <f t="shared" si="56"/>
        <v>3</v>
      </c>
      <c r="D672" s="25"/>
      <c r="E672" s="25"/>
      <c r="F672" s="20" t="str">
        <f t="shared" si="57"/>
        <v>-</v>
      </c>
      <c r="G672" s="20" t="str">
        <f t="shared" si="58"/>
        <v>-</v>
      </c>
      <c r="H672" s="21" t="str">
        <f t="shared" ca="1" si="59"/>
        <v/>
      </c>
    </row>
    <row r="673" spans="2:8">
      <c r="B673" s="22">
        <f t="shared" si="55"/>
        <v>46953</v>
      </c>
      <c r="C673" s="18">
        <f t="shared" si="56"/>
        <v>4</v>
      </c>
      <c r="D673" s="25"/>
      <c r="E673" s="25"/>
      <c r="F673" s="20" t="str">
        <f t="shared" si="57"/>
        <v>-</v>
      </c>
      <c r="G673" s="20" t="str">
        <f t="shared" si="58"/>
        <v>-</v>
      </c>
      <c r="H673" s="21" t="str">
        <f t="shared" ca="1" si="59"/>
        <v/>
      </c>
    </row>
    <row r="674" spans="2:8">
      <c r="B674" s="22">
        <f t="shared" si="55"/>
        <v>46954</v>
      </c>
      <c r="C674" s="18">
        <f t="shared" si="56"/>
        <v>5</v>
      </c>
      <c r="D674" s="25"/>
      <c r="E674" s="25"/>
      <c r="F674" s="20" t="str">
        <f t="shared" si="57"/>
        <v>-</v>
      </c>
      <c r="G674" s="20" t="str">
        <f t="shared" si="58"/>
        <v>-</v>
      </c>
      <c r="H674" s="21" t="str">
        <f t="shared" ca="1" si="59"/>
        <v/>
      </c>
    </row>
    <row r="675" spans="2:8">
      <c r="B675" s="22">
        <f t="shared" si="55"/>
        <v>46955</v>
      </c>
      <c r="C675" s="18">
        <f t="shared" si="56"/>
        <v>6</v>
      </c>
      <c r="D675" s="25"/>
      <c r="E675" s="25"/>
      <c r="F675" s="20">
        <f t="shared" si="57"/>
        <v>0</v>
      </c>
      <c r="G675" s="20">
        <f t="shared" si="58"/>
        <v>0</v>
      </c>
      <c r="H675" s="21" t="str">
        <f t="shared" ca="1" si="59"/>
        <v/>
      </c>
    </row>
    <row r="676" spans="2:8">
      <c r="B676" s="22">
        <f t="shared" si="55"/>
        <v>46956</v>
      </c>
      <c r="C676" s="18">
        <f t="shared" si="56"/>
        <v>7</v>
      </c>
      <c r="D676" s="25"/>
      <c r="E676" s="25"/>
      <c r="F676" s="20" t="str">
        <f t="shared" si="57"/>
        <v>-</v>
      </c>
      <c r="G676" s="20" t="str">
        <f t="shared" si="58"/>
        <v>-</v>
      </c>
      <c r="H676" s="21" t="str">
        <f t="shared" ca="1" si="59"/>
        <v/>
      </c>
    </row>
    <row r="677" spans="2:8">
      <c r="B677" s="22">
        <f t="shared" si="55"/>
        <v>46957</v>
      </c>
      <c r="C677" s="18">
        <f t="shared" si="56"/>
        <v>1</v>
      </c>
      <c r="D677" s="25"/>
      <c r="E677" s="25"/>
      <c r="F677" s="20" t="str">
        <f t="shared" si="57"/>
        <v>-</v>
      </c>
      <c r="G677" s="20" t="str">
        <f t="shared" si="58"/>
        <v>-</v>
      </c>
      <c r="H677" s="21" t="str">
        <f t="shared" ca="1" si="59"/>
        <v/>
      </c>
    </row>
    <row r="678" spans="2:8">
      <c r="B678" s="22">
        <f t="shared" si="55"/>
        <v>46958</v>
      </c>
      <c r="C678" s="18">
        <f t="shared" si="56"/>
        <v>2</v>
      </c>
      <c r="D678" s="25"/>
      <c r="E678" s="25"/>
      <c r="F678" s="20" t="str">
        <f t="shared" si="57"/>
        <v>-</v>
      </c>
      <c r="G678" s="20" t="str">
        <f t="shared" si="58"/>
        <v>-</v>
      </c>
      <c r="H678" s="21" t="str">
        <f t="shared" ca="1" si="59"/>
        <v/>
      </c>
    </row>
    <row r="679" spans="2:8">
      <c r="B679" s="22">
        <f t="shared" si="55"/>
        <v>46959</v>
      </c>
      <c r="C679" s="18">
        <f t="shared" si="56"/>
        <v>3</v>
      </c>
      <c r="D679" s="25"/>
      <c r="E679" s="25"/>
      <c r="F679" s="20" t="str">
        <f t="shared" si="57"/>
        <v>-</v>
      </c>
      <c r="G679" s="20" t="str">
        <f t="shared" si="58"/>
        <v>-</v>
      </c>
      <c r="H679" s="21" t="str">
        <f t="shared" ca="1" si="59"/>
        <v/>
      </c>
    </row>
    <row r="680" spans="2:8">
      <c r="B680" s="22">
        <f t="shared" si="55"/>
        <v>46960</v>
      </c>
      <c r="C680" s="18">
        <f t="shared" si="56"/>
        <v>4</v>
      </c>
      <c r="D680" s="25"/>
      <c r="E680" s="25"/>
      <c r="F680" s="20" t="str">
        <f t="shared" si="57"/>
        <v>-</v>
      </c>
      <c r="G680" s="20" t="str">
        <f t="shared" si="58"/>
        <v>-</v>
      </c>
      <c r="H680" s="21" t="str">
        <f t="shared" ca="1" si="59"/>
        <v/>
      </c>
    </row>
    <row r="681" spans="2:8">
      <c r="B681" s="22">
        <f t="shared" si="55"/>
        <v>46961</v>
      </c>
      <c r="C681" s="18">
        <f t="shared" si="56"/>
        <v>5</v>
      </c>
      <c r="D681" s="25"/>
      <c r="E681" s="25"/>
      <c r="F681" s="20" t="str">
        <f t="shared" si="57"/>
        <v>-</v>
      </c>
      <c r="G681" s="20" t="str">
        <f t="shared" si="58"/>
        <v>-</v>
      </c>
      <c r="H681" s="21" t="str">
        <f t="shared" ca="1" si="59"/>
        <v/>
      </c>
    </row>
    <row r="682" spans="2:8">
      <c r="B682" s="22">
        <f t="shared" si="55"/>
        <v>46962</v>
      </c>
      <c r="C682" s="18">
        <f t="shared" si="56"/>
        <v>6</v>
      </c>
      <c r="D682" s="25"/>
      <c r="E682" s="25"/>
      <c r="F682" s="20">
        <f t="shared" si="57"/>
        <v>0</v>
      </c>
      <c r="G682" s="20">
        <f t="shared" si="58"/>
        <v>0</v>
      </c>
      <c r="H682" s="21" t="str">
        <f t="shared" ca="1" si="59"/>
        <v/>
      </c>
    </row>
    <row r="683" spans="2:8">
      <c r="B683" s="22">
        <f t="shared" si="55"/>
        <v>46963</v>
      </c>
      <c r="C683" s="18">
        <f t="shared" si="56"/>
        <v>7</v>
      </c>
      <c r="D683" s="25"/>
      <c r="E683" s="25"/>
      <c r="F683" s="20" t="str">
        <f t="shared" si="57"/>
        <v>-</v>
      </c>
      <c r="G683" s="20" t="str">
        <f t="shared" si="58"/>
        <v>-</v>
      </c>
      <c r="H683" s="21" t="str">
        <f t="shared" ca="1" si="59"/>
        <v/>
      </c>
    </row>
    <row r="684" spans="2:8">
      <c r="B684" s="22">
        <f t="shared" si="55"/>
        <v>46964</v>
      </c>
      <c r="C684" s="18">
        <f t="shared" si="56"/>
        <v>1</v>
      </c>
      <c r="D684" s="25"/>
      <c r="E684" s="25"/>
      <c r="F684" s="20" t="str">
        <f t="shared" si="57"/>
        <v>-</v>
      </c>
      <c r="G684" s="20" t="str">
        <f t="shared" si="58"/>
        <v>-</v>
      </c>
      <c r="H684" s="21" t="str">
        <f t="shared" ca="1" si="59"/>
        <v/>
      </c>
    </row>
    <row r="685" spans="2:8">
      <c r="B685" s="22">
        <f t="shared" si="55"/>
        <v>46965</v>
      </c>
      <c r="C685" s="18">
        <f t="shared" si="56"/>
        <v>2</v>
      </c>
      <c r="D685" s="25"/>
      <c r="E685" s="25"/>
      <c r="F685" s="20" t="str">
        <f t="shared" si="57"/>
        <v>-</v>
      </c>
      <c r="G685" s="20" t="str">
        <f t="shared" si="58"/>
        <v>-</v>
      </c>
      <c r="H685" s="21" t="str">
        <f t="shared" ca="1" si="59"/>
        <v/>
      </c>
    </row>
    <row r="686" spans="2:8">
      <c r="B686" s="22">
        <f t="shared" si="55"/>
        <v>46966</v>
      </c>
      <c r="C686" s="18">
        <f t="shared" si="56"/>
        <v>3</v>
      </c>
      <c r="D686" s="25"/>
      <c r="E686" s="25"/>
      <c r="F686" s="20" t="str">
        <f t="shared" si="57"/>
        <v>-</v>
      </c>
      <c r="G686" s="20" t="str">
        <f t="shared" si="58"/>
        <v>-</v>
      </c>
      <c r="H686" s="21" t="str">
        <f t="shared" ca="1" si="59"/>
        <v/>
      </c>
    </row>
    <row r="687" spans="2:8">
      <c r="B687" s="22">
        <f t="shared" si="55"/>
        <v>46967</v>
      </c>
      <c r="C687" s="18">
        <f t="shared" si="56"/>
        <v>4</v>
      </c>
      <c r="D687" s="25"/>
      <c r="E687" s="25"/>
      <c r="F687" s="20" t="str">
        <f t="shared" si="57"/>
        <v>-</v>
      </c>
      <c r="G687" s="20" t="str">
        <f t="shared" si="58"/>
        <v>-</v>
      </c>
      <c r="H687" s="21" t="str">
        <f t="shared" ca="1" si="59"/>
        <v/>
      </c>
    </row>
    <row r="688" spans="2:8">
      <c r="B688" s="22">
        <f t="shared" si="55"/>
        <v>46968</v>
      </c>
      <c r="C688" s="18">
        <f t="shared" si="56"/>
        <v>5</v>
      </c>
      <c r="D688" s="25"/>
      <c r="E688" s="25"/>
      <c r="F688" s="20" t="str">
        <f t="shared" si="57"/>
        <v>-</v>
      </c>
      <c r="G688" s="20" t="str">
        <f t="shared" si="58"/>
        <v>-</v>
      </c>
      <c r="H688" s="21" t="str">
        <f t="shared" ca="1" si="59"/>
        <v/>
      </c>
    </row>
    <row r="689" spans="2:8">
      <c r="B689" s="22">
        <f t="shared" si="55"/>
        <v>46969</v>
      </c>
      <c r="C689" s="18">
        <f t="shared" si="56"/>
        <v>6</v>
      </c>
      <c r="D689" s="25"/>
      <c r="E689" s="25"/>
      <c r="F689" s="20">
        <f t="shared" si="57"/>
        <v>0</v>
      </c>
      <c r="G689" s="20">
        <f t="shared" si="58"/>
        <v>0</v>
      </c>
      <c r="H689" s="21" t="str">
        <f t="shared" ca="1" si="59"/>
        <v/>
      </c>
    </row>
    <row r="690" spans="2:8">
      <c r="B690" s="22">
        <f t="shared" si="55"/>
        <v>46970</v>
      </c>
      <c r="C690" s="18">
        <f t="shared" si="56"/>
        <v>7</v>
      </c>
      <c r="D690" s="25"/>
      <c r="E690" s="25"/>
      <c r="F690" s="20" t="str">
        <f t="shared" si="57"/>
        <v>-</v>
      </c>
      <c r="G690" s="20" t="str">
        <f t="shared" si="58"/>
        <v>-</v>
      </c>
      <c r="H690" s="21" t="str">
        <f t="shared" ca="1" si="59"/>
        <v/>
      </c>
    </row>
    <row r="691" spans="2:8">
      <c r="B691" s="22">
        <f t="shared" si="55"/>
        <v>46971</v>
      </c>
      <c r="C691" s="18">
        <f t="shared" si="56"/>
        <v>1</v>
      </c>
      <c r="D691" s="25"/>
      <c r="E691" s="25"/>
      <c r="F691" s="20" t="str">
        <f t="shared" si="57"/>
        <v>-</v>
      </c>
      <c r="G691" s="20" t="str">
        <f t="shared" si="58"/>
        <v>-</v>
      </c>
      <c r="H691" s="21" t="str">
        <f t="shared" ca="1" si="59"/>
        <v/>
      </c>
    </row>
    <row r="692" spans="2:8">
      <c r="B692" s="22">
        <f t="shared" si="55"/>
        <v>46972</v>
      </c>
      <c r="C692" s="18">
        <f t="shared" si="56"/>
        <v>2</v>
      </c>
      <c r="D692" s="25"/>
      <c r="E692" s="25"/>
      <c r="F692" s="20" t="str">
        <f t="shared" si="57"/>
        <v>-</v>
      </c>
      <c r="G692" s="20" t="str">
        <f t="shared" si="58"/>
        <v>-</v>
      </c>
      <c r="H692" s="21" t="str">
        <f t="shared" ca="1" si="59"/>
        <v/>
      </c>
    </row>
    <row r="693" spans="2:8">
      <c r="B693" s="22">
        <f t="shared" si="55"/>
        <v>46973</v>
      </c>
      <c r="C693" s="18">
        <f t="shared" si="56"/>
        <v>3</v>
      </c>
      <c r="D693" s="25"/>
      <c r="E693" s="25"/>
      <c r="F693" s="20" t="str">
        <f t="shared" si="57"/>
        <v>-</v>
      </c>
      <c r="G693" s="20" t="str">
        <f t="shared" si="58"/>
        <v>-</v>
      </c>
      <c r="H693" s="21" t="str">
        <f t="shared" ca="1" si="59"/>
        <v/>
      </c>
    </row>
    <row r="694" spans="2:8">
      <c r="B694" s="22">
        <f t="shared" si="55"/>
        <v>46974</v>
      </c>
      <c r="C694" s="18">
        <f t="shared" si="56"/>
        <v>4</v>
      </c>
      <c r="D694" s="25"/>
      <c r="E694" s="25"/>
      <c r="F694" s="20" t="str">
        <f t="shared" si="57"/>
        <v>-</v>
      </c>
      <c r="G694" s="20" t="str">
        <f t="shared" si="58"/>
        <v>-</v>
      </c>
      <c r="H694" s="21" t="str">
        <f t="shared" ca="1" si="59"/>
        <v/>
      </c>
    </row>
    <row r="695" spans="2:8">
      <c r="B695" s="22">
        <f t="shared" si="55"/>
        <v>46975</v>
      </c>
      <c r="C695" s="18">
        <f t="shared" si="56"/>
        <v>5</v>
      </c>
      <c r="D695" s="25"/>
      <c r="E695" s="25"/>
      <c r="F695" s="20" t="str">
        <f t="shared" si="57"/>
        <v>-</v>
      </c>
      <c r="G695" s="20" t="str">
        <f t="shared" si="58"/>
        <v>-</v>
      </c>
      <c r="H695" s="21" t="str">
        <f t="shared" ca="1" si="59"/>
        <v/>
      </c>
    </row>
    <row r="696" spans="2:8">
      <c r="B696" s="22">
        <f t="shared" si="55"/>
        <v>46976</v>
      </c>
      <c r="C696" s="18">
        <f t="shared" si="56"/>
        <v>6</v>
      </c>
      <c r="D696" s="25"/>
      <c r="E696" s="25"/>
      <c r="F696" s="20">
        <f t="shared" si="57"/>
        <v>0</v>
      </c>
      <c r="G696" s="20">
        <f t="shared" si="58"/>
        <v>0</v>
      </c>
      <c r="H696" s="21" t="str">
        <f t="shared" ca="1" si="59"/>
        <v/>
      </c>
    </row>
    <row r="697" spans="2:8">
      <c r="B697" s="22">
        <f t="shared" si="55"/>
        <v>46977</v>
      </c>
      <c r="C697" s="18">
        <f t="shared" si="56"/>
        <v>7</v>
      </c>
      <c r="D697" s="25"/>
      <c r="E697" s="25"/>
      <c r="F697" s="20" t="str">
        <f t="shared" si="57"/>
        <v>-</v>
      </c>
      <c r="G697" s="20" t="str">
        <f t="shared" si="58"/>
        <v>-</v>
      </c>
      <c r="H697" s="21" t="str">
        <f t="shared" ca="1" si="59"/>
        <v/>
      </c>
    </row>
    <row r="698" spans="2:8">
      <c r="B698" s="22">
        <f t="shared" si="55"/>
        <v>46978</v>
      </c>
      <c r="C698" s="18">
        <f t="shared" si="56"/>
        <v>1</v>
      </c>
      <c r="D698" s="25"/>
      <c r="E698" s="25"/>
      <c r="F698" s="20" t="str">
        <f t="shared" si="57"/>
        <v>-</v>
      </c>
      <c r="G698" s="20" t="str">
        <f t="shared" si="58"/>
        <v>-</v>
      </c>
      <c r="H698" s="21" t="str">
        <f t="shared" ca="1" si="59"/>
        <v/>
      </c>
    </row>
    <row r="699" spans="2:8">
      <c r="B699" s="22">
        <f t="shared" si="55"/>
        <v>46979</v>
      </c>
      <c r="C699" s="18">
        <f t="shared" si="56"/>
        <v>2</v>
      </c>
      <c r="D699" s="25"/>
      <c r="E699" s="25"/>
      <c r="F699" s="20" t="str">
        <f t="shared" si="57"/>
        <v>-</v>
      </c>
      <c r="G699" s="20" t="str">
        <f t="shared" si="58"/>
        <v>-</v>
      </c>
      <c r="H699" s="21" t="str">
        <f t="shared" ca="1" si="59"/>
        <v/>
      </c>
    </row>
    <row r="700" spans="2:8">
      <c r="B700" s="22">
        <f t="shared" si="55"/>
        <v>46980</v>
      </c>
      <c r="C700" s="18">
        <f t="shared" si="56"/>
        <v>3</v>
      </c>
      <c r="D700" s="25"/>
      <c r="E700" s="25"/>
      <c r="F700" s="20" t="str">
        <f t="shared" si="57"/>
        <v>-</v>
      </c>
      <c r="G700" s="20" t="str">
        <f t="shared" si="58"/>
        <v>-</v>
      </c>
      <c r="H700" s="21" t="str">
        <f t="shared" ca="1" si="59"/>
        <v/>
      </c>
    </row>
    <row r="701" spans="2:8">
      <c r="B701" s="22">
        <f t="shared" si="55"/>
        <v>46981</v>
      </c>
      <c r="C701" s="18">
        <f t="shared" si="56"/>
        <v>4</v>
      </c>
      <c r="D701" s="25"/>
      <c r="E701" s="25"/>
      <c r="F701" s="20" t="str">
        <f t="shared" si="57"/>
        <v>-</v>
      </c>
      <c r="G701" s="20" t="str">
        <f t="shared" si="58"/>
        <v>-</v>
      </c>
      <c r="H701" s="21" t="str">
        <f t="shared" ca="1" si="59"/>
        <v/>
      </c>
    </row>
    <row r="702" spans="2:8">
      <c r="B702" s="22">
        <f t="shared" si="55"/>
        <v>46982</v>
      </c>
      <c r="C702" s="18">
        <f t="shared" si="56"/>
        <v>5</v>
      </c>
      <c r="D702" s="25"/>
      <c r="E702" s="25"/>
      <c r="F702" s="20" t="str">
        <f t="shared" si="57"/>
        <v>-</v>
      </c>
      <c r="G702" s="20" t="str">
        <f t="shared" si="58"/>
        <v>-</v>
      </c>
      <c r="H702" s="21" t="str">
        <f t="shared" ca="1" si="59"/>
        <v/>
      </c>
    </row>
    <row r="703" spans="2:8">
      <c r="B703" s="22">
        <f t="shared" si="55"/>
        <v>46983</v>
      </c>
      <c r="C703" s="18">
        <f t="shared" si="56"/>
        <v>6</v>
      </c>
      <c r="D703" s="25"/>
      <c r="E703" s="25"/>
      <c r="F703" s="20">
        <f t="shared" si="57"/>
        <v>0</v>
      </c>
      <c r="G703" s="20">
        <f t="shared" si="58"/>
        <v>0</v>
      </c>
      <c r="H703" s="21" t="str">
        <f t="shared" ca="1" si="59"/>
        <v/>
      </c>
    </row>
    <row r="704" spans="2:8">
      <c r="B704" s="22">
        <f t="shared" si="55"/>
        <v>46984</v>
      </c>
      <c r="C704" s="18">
        <f t="shared" si="56"/>
        <v>7</v>
      </c>
      <c r="D704" s="25"/>
      <c r="E704" s="25"/>
      <c r="F704" s="20" t="str">
        <f t="shared" si="57"/>
        <v>-</v>
      </c>
      <c r="G704" s="20" t="str">
        <f t="shared" si="58"/>
        <v>-</v>
      </c>
      <c r="H704" s="21" t="str">
        <f t="shared" ca="1" si="59"/>
        <v/>
      </c>
    </row>
    <row r="705" spans="2:8">
      <c r="B705" s="22">
        <f t="shared" si="55"/>
        <v>46985</v>
      </c>
      <c r="C705" s="18">
        <f t="shared" si="56"/>
        <v>1</v>
      </c>
      <c r="D705" s="25"/>
      <c r="E705" s="25"/>
      <c r="F705" s="20" t="str">
        <f t="shared" si="57"/>
        <v>-</v>
      </c>
      <c r="G705" s="20" t="str">
        <f t="shared" si="58"/>
        <v>-</v>
      </c>
      <c r="H705" s="21" t="str">
        <f t="shared" ca="1" si="59"/>
        <v/>
      </c>
    </row>
    <row r="706" spans="2:8">
      <c r="B706" s="22">
        <f t="shared" si="55"/>
        <v>46986</v>
      </c>
      <c r="C706" s="18">
        <f t="shared" si="56"/>
        <v>2</v>
      </c>
      <c r="D706" s="25"/>
      <c r="E706" s="25"/>
      <c r="F706" s="20" t="str">
        <f t="shared" si="57"/>
        <v>-</v>
      </c>
      <c r="G706" s="20" t="str">
        <f t="shared" si="58"/>
        <v>-</v>
      </c>
      <c r="H706" s="21" t="str">
        <f t="shared" ca="1" si="59"/>
        <v/>
      </c>
    </row>
    <row r="707" spans="2:8">
      <c r="B707" s="22">
        <f t="shared" ref="B707:B770" si="60">B706+1</f>
        <v>46987</v>
      </c>
      <c r="C707" s="18">
        <f t="shared" si="56"/>
        <v>3</v>
      </c>
      <c r="D707" s="25"/>
      <c r="E707" s="25"/>
      <c r="F707" s="20" t="str">
        <f t="shared" si="57"/>
        <v>-</v>
      </c>
      <c r="G707" s="20" t="str">
        <f t="shared" si="58"/>
        <v>-</v>
      </c>
      <c r="H707" s="21" t="str">
        <f t="shared" ca="1" si="59"/>
        <v/>
      </c>
    </row>
    <row r="708" spans="2:8">
      <c r="B708" s="22">
        <f t="shared" si="60"/>
        <v>46988</v>
      </c>
      <c r="C708" s="18">
        <f t="shared" si="56"/>
        <v>4</v>
      </c>
      <c r="D708" s="25"/>
      <c r="E708" s="25"/>
      <c r="F708" s="20" t="str">
        <f t="shared" si="57"/>
        <v>-</v>
      </c>
      <c r="G708" s="20" t="str">
        <f t="shared" si="58"/>
        <v>-</v>
      </c>
      <c r="H708" s="21" t="str">
        <f t="shared" ca="1" si="59"/>
        <v/>
      </c>
    </row>
    <row r="709" spans="2:8">
      <c r="B709" s="22">
        <f t="shared" si="60"/>
        <v>46989</v>
      </c>
      <c r="C709" s="18">
        <f t="shared" si="56"/>
        <v>5</v>
      </c>
      <c r="D709" s="25"/>
      <c r="E709" s="25"/>
      <c r="F709" s="20" t="str">
        <f t="shared" si="57"/>
        <v>-</v>
      </c>
      <c r="G709" s="20" t="str">
        <f t="shared" si="58"/>
        <v>-</v>
      </c>
      <c r="H709" s="21" t="str">
        <f t="shared" ca="1" si="59"/>
        <v/>
      </c>
    </row>
    <row r="710" spans="2:8">
      <c r="B710" s="22">
        <f t="shared" si="60"/>
        <v>46990</v>
      </c>
      <c r="C710" s="18">
        <f t="shared" si="56"/>
        <v>6</v>
      </c>
      <c r="D710" s="25"/>
      <c r="E710" s="25"/>
      <c r="F710" s="20">
        <f t="shared" si="57"/>
        <v>0</v>
      </c>
      <c r="G710" s="20">
        <f t="shared" si="58"/>
        <v>0</v>
      </c>
      <c r="H710" s="21" t="str">
        <f t="shared" ca="1" si="59"/>
        <v/>
      </c>
    </row>
    <row r="711" spans="2:8">
      <c r="B711" s="22">
        <f t="shared" si="60"/>
        <v>46991</v>
      </c>
      <c r="C711" s="18">
        <f t="shared" si="56"/>
        <v>7</v>
      </c>
      <c r="D711" s="25"/>
      <c r="E711" s="25"/>
      <c r="F711" s="20" t="str">
        <f t="shared" si="57"/>
        <v>-</v>
      </c>
      <c r="G711" s="20" t="str">
        <f t="shared" si="58"/>
        <v>-</v>
      </c>
      <c r="H711" s="21" t="str">
        <f t="shared" ca="1" si="59"/>
        <v/>
      </c>
    </row>
    <row r="712" spans="2:8">
      <c r="B712" s="22">
        <f t="shared" si="60"/>
        <v>46992</v>
      </c>
      <c r="C712" s="18">
        <f t="shared" si="56"/>
        <v>1</v>
      </c>
      <c r="D712" s="25"/>
      <c r="E712" s="25"/>
      <c r="F712" s="20" t="str">
        <f t="shared" si="57"/>
        <v>-</v>
      </c>
      <c r="G712" s="20" t="str">
        <f t="shared" si="58"/>
        <v>-</v>
      </c>
      <c r="H712" s="21" t="str">
        <f t="shared" ca="1" si="59"/>
        <v/>
      </c>
    </row>
    <row r="713" spans="2:8">
      <c r="B713" s="22">
        <f t="shared" si="60"/>
        <v>46993</v>
      </c>
      <c r="C713" s="18">
        <f t="shared" si="56"/>
        <v>2</v>
      </c>
      <c r="D713" s="25"/>
      <c r="E713" s="25"/>
      <c r="F713" s="20" t="str">
        <f t="shared" si="57"/>
        <v>-</v>
      </c>
      <c r="G713" s="20" t="str">
        <f t="shared" si="58"/>
        <v>-</v>
      </c>
      <c r="H713" s="21" t="str">
        <f t="shared" ca="1" si="59"/>
        <v/>
      </c>
    </row>
    <row r="714" spans="2:8">
      <c r="B714" s="22">
        <f t="shared" si="60"/>
        <v>46994</v>
      </c>
      <c r="C714" s="18">
        <f t="shared" si="56"/>
        <v>3</v>
      </c>
      <c r="D714" s="25"/>
      <c r="E714" s="25"/>
      <c r="F714" s="20" t="str">
        <f t="shared" si="57"/>
        <v>-</v>
      </c>
      <c r="G714" s="20" t="str">
        <f t="shared" si="58"/>
        <v>-</v>
      </c>
      <c r="H714" s="21" t="str">
        <f t="shared" ca="1" si="59"/>
        <v/>
      </c>
    </row>
    <row r="715" spans="2:8">
      <c r="B715" s="22">
        <f t="shared" si="60"/>
        <v>46995</v>
      </c>
      <c r="C715" s="18">
        <f t="shared" ref="C715:C778" si="61">WEEKDAY(B715)</f>
        <v>4</v>
      </c>
      <c r="D715" s="25"/>
      <c r="E715" s="25"/>
      <c r="F715" s="20" t="str">
        <f t="shared" si="57"/>
        <v>-</v>
      </c>
      <c r="G715" s="20" t="str">
        <f t="shared" si="58"/>
        <v>-</v>
      </c>
      <c r="H715" s="21" t="str">
        <f t="shared" ca="1" si="59"/>
        <v/>
      </c>
    </row>
    <row r="716" spans="2:8">
      <c r="B716" s="22">
        <f t="shared" si="60"/>
        <v>46996</v>
      </c>
      <c r="C716" s="18">
        <f t="shared" si="61"/>
        <v>5</v>
      </c>
      <c r="D716" s="25"/>
      <c r="E716" s="25"/>
      <c r="F716" s="20" t="str">
        <f t="shared" si="57"/>
        <v>-</v>
      </c>
      <c r="G716" s="20" t="str">
        <f t="shared" si="58"/>
        <v>-</v>
      </c>
      <c r="H716" s="21" t="str">
        <f t="shared" ca="1" si="59"/>
        <v/>
      </c>
    </row>
    <row r="717" spans="2:8">
      <c r="B717" s="22">
        <f t="shared" si="60"/>
        <v>46997</v>
      </c>
      <c r="C717" s="18">
        <f t="shared" si="61"/>
        <v>6</v>
      </c>
      <c r="D717" s="25"/>
      <c r="E717" s="25"/>
      <c r="F717" s="20">
        <f t="shared" si="57"/>
        <v>0</v>
      </c>
      <c r="G717" s="20">
        <f t="shared" si="58"/>
        <v>0</v>
      </c>
      <c r="H717" s="21" t="str">
        <f t="shared" ca="1" si="59"/>
        <v/>
      </c>
    </row>
    <row r="718" spans="2:8">
      <c r="B718" s="22">
        <f t="shared" si="60"/>
        <v>46998</v>
      </c>
      <c r="C718" s="18">
        <f t="shared" si="61"/>
        <v>7</v>
      </c>
      <c r="D718" s="25"/>
      <c r="E718" s="25"/>
      <c r="F718" s="20" t="str">
        <f t="shared" si="57"/>
        <v>-</v>
      </c>
      <c r="G718" s="20" t="str">
        <f t="shared" si="58"/>
        <v>-</v>
      </c>
      <c r="H718" s="21" t="str">
        <f t="shared" ca="1" si="59"/>
        <v/>
      </c>
    </row>
    <row r="719" spans="2:8">
      <c r="B719" s="22">
        <f t="shared" si="60"/>
        <v>46999</v>
      </c>
      <c r="C719" s="18">
        <f t="shared" si="61"/>
        <v>1</v>
      </c>
      <c r="D719" s="25"/>
      <c r="E719" s="25"/>
      <c r="F719" s="20" t="str">
        <f t="shared" si="57"/>
        <v>-</v>
      </c>
      <c r="G719" s="20" t="str">
        <f t="shared" si="58"/>
        <v>-</v>
      </c>
      <c r="H719" s="21" t="str">
        <f t="shared" ca="1" si="59"/>
        <v/>
      </c>
    </row>
    <row r="720" spans="2:8">
      <c r="B720" s="22">
        <f t="shared" si="60"/>
        <v>47000</v>
      </c>
      <c r="C720" s="18">
        <f t="shared" si="61"/>
        <v>2</v>
      </c>
      <c r="D720" s="25"/>
      <c r="E720" s="25"/>
      <c r="F720" s="20" t="str">
        <f t="shared" si="57"/>
        <v>-</v>
      </c>
      <c r="G720" s="20" t="str">
        <f t="shared" si="58"/>
        <v>-</v>
      </c>
      <c r="H720" s="21" t="str">
        <f t="shared" ca="1" si="59"/>
        <v/>
      </c>
    </row>
    <row r="721" spans="2:8">
      <c r="B721" s="22">
        <f t="shared" si="60"/>
        <v>47001</v>
      </c>
      <c r="C721" s="18">
        <f t="shared" si="61"/>
        <v>3</v>
      </c>
      <c r="D721" s="25"/>
      <c r="E721" s="25"/>
      <c r="F721" s="20" t="str">
        <f t="shared" ref="F721:F784" si="62">IF(MOD(C721-$C$7,7)=5,COUNTIFS(C715:C721,1,D715:D721,"■")+COUNTIFS(C715:C721,7,D715:D721,"■"),"-")</f>
        <v>-</v>
      </c>
      <c r="G721" s="20" t="str">
        <f t="shared" ref="G721:G784" si="63">IF(MOD(C721-$C$7,7)=5,COUNTIF(E715:E721,"○")+COUNTIF(E715:E721,"●"),"-")</f>
        <v>-</v>
      </c>
      <c r="H721" s="21" t="str">
        <f t="shared" ref="H721:H784" ca="1" si="64">IF(AND(D721="",OFFSET(D721,-MOD(C721-$C$7+1,7),0)=""),"",IF(MOD(C721-$C$7,7)&lt;&gt;5,"-",IF(F721&lt;=G721,"達成","×")))</f>
        <v/>
      </c>
    </row>
    <row r="722" spans="2:8">
      <c r="B722" s="22">
        <f t="shared" si="60"/>
        <v>47002</v>
      </c>
      <c r="C722" s="18">
        <f t="shared" si="61"/>
        <v>4</v>
      </c>
      <c r="D722" s="25"/>
      <c r="E722" s="25"/>
      <c r="F722" s="20" t="str">
        <f t="shared" si="62"/>
        <v>-</v>
      </c>
      <c r="G722" s="20" t="str">
        <f t="shared" si="63"/>
        <v>-</v>
      </c>
      <c r="H722" s="21" t="str">
        <f t="shared" ca="1" si="64"/>
        <v/>
      </c>
    </row>
    <row r="723" spans="2:8">
      <c r="B723" s="22">
        <f t="shared" si="60"/>
        <v>47003</v>
      </c>
      <c r="C723" s="18">
        <f t="shared" si="61"/>
        <v>5</v>
      </c>
      <c r="D723" s="25"/>
      <c r="E723" s="25"/>
      <c r="F723" s="20" t="str">
        <f t="shared" si="62"/>
        <v>-</v>
      </c>
      <c r="G723" s="20" t="str">
        <f t="shared" si="63"/>
        <v>-</v>
      </c>
      <c r="H723" s="21" t="str">
        <f t="shared" ca="1" si="64"/>
        <v/>
      </c>
    </row>
    <row r="724" spans="2:8">
      <c r="B724" s="22">
        <f t="shared" si="60"/>
        <v>47004</v>
      </c>
      <c r="C724" s="18">
        <f t="shared" si="61"/>
        <v>6</v>
      </c>
      <c r="D724" s="25"/>
      <c r="E724" s="25"/>
      <c r="F724" s="20">
        <f t="shared" si="62"/>
        <v>0</v>
      </c>
      <c r="G724" s="20">
        <f t="shared" si="63"/>
        <v>0</v>
      </c>
      <c r="H724" s="21" t="str">
        <f t="shared" ca="1" si="64"/>
        <v/>
      </c>
    </row>
    <row r="725" spans="2:8">
      <c r="B725" s="22">
        <f t="shared" si="60"/>
        <v>47005</v>
      </c>
      <c r="C725" s="18">
        <f t="shared" si="61"/>
        <v>7</v>
      </c>
      <c r="D725" s="25"/>
      <c r="E725" s="25"/>
      <c r="F725" s="20" t="str">
        <f t="shared" si="62"/>
        <v>-</v>
      </c>
      <c r="G725" s="20" t="str">
        <f t="shared" si="63"/>
        <v>-</v>
      </c>
      <c r="H725" s="21" t="str">
        <f t="shared" ca="1" si="64"/>
        <v/>
      </c>
    </row>
    <row r="726" spans="2:8">
      <c r="B726" s="22">
        <f t="shared" si="60"/>
        <v>47006</v>
      </c>
      <c r="C726" s="18">
        <f t="shared" si="61"/>
        <v>1</v>
      </c>
      <c r="D726" s="25"/>
      <c r="E726" s="25"/>
      <c r="F726" s="20" t="str">
        <f t="shared" si="62"/>
        <v>-</v>
      </c>
      <c r="G726" s="20" t="str">
        <f t="shared" si="63"/>
        <v>-</v>
      </c>
      <c r="H726" s="21" t="str">
        <f t="shared" ca="1" si="64"/>
        <v/>
      </c>
    </row>
    <row r="727" spans="2:8">
      <c r="B727" s="22">
        <f t="shared" si="60"/>
        <v>47007</v>
      </c>
      <c r="C727" s="18">
        <f t="shared" si="61"/>
        <v>2</v>
      </c>
      <c r="D727" s="25"/>
      <c r="E727" s="25"/>
      <c r="F727" s="20" t="str">
        <f t="shared" si="62"/>
        <v>-</v>
      </c>
      <c r="G727" s="20" t="str">
        <f t="shared" si="63"/>
        <v>-</v>
      </c>
      <c r="H727" s="21" t="str">
        <f t="shared" ca="1" si="64"/>
        <v/>
      </c>
    </row>
    <row r="728" spans="2:8">
      <c r="B728" s="22">
        <f t="shared" si="60"/>
        <v>47008</v>
      </c>
      <c r="C728" s="18">
        <f t="shared" si="61"/>
        <v>3</v>
      </c>
      <c r="D728" s="25"/>
      <c r="E728" s="25"/>
      <c r="F728" s="20" t="str">
        <f t="shared" si="62"/>
        <v>-</v>
      </c>
      <c r="G728" s="20" t="str">
        <f t="shared" si="63"/>
        <v>-</v>
      </c>
      <c r="H728" s="21" t="str">
        <f t="shared" ca="1" si="64"/>
        <v/>
      </c>
    </row>
    <row r="729" spans="2:8">
      <c r="B729" s="22">
        <f t="shared" si="60"/>
        <v>47009</v>
      </c>
      <c r="C729" s="18">
        <f t="shared" si="61"/>
        <v>4</v>
      </c>
      <c r="D729" s="25"/>
      <c r="E729" s="25"/>
      <c r="F729" s="20" t="str">
        <f t="shared" si="62"/>
        <v>-</v>
      </c>
      <c r="G729" s="20" t="str">
        <f t="shared" si="63"/>
        <v>-</v>
      </c>
      <c r="H729" s="21" t="str">
        <f t="shared" ca="1" si="64"/>
        <v/>
      </c>
    </row>
    <row r="730" spans="2:8">
      <c r="B730" s="22">
        <f t="shared" si="60"/>
        <v>47010</v>
      </c>
      <c r="C730" s="18">
        <f t="shared" si="61"/>
        <v>5</v>
      </c>
      <c r="D730" s="25"/>
      <c r="E730" s="25"/>
      <c r="F730" s="20" t="str">
        <f t="shared" si="62"/>
        <v>-</v>
      </c>
      <c r="G730" s="20" t="str">
        <f t="shared" si="63"/>
        <v>-</v>
      </c>
      <c r="H730" s="21" t="str">
        <f t="shared" ca="1" si="64"/>
        <v/>
      </c>
    </row>
    <row r="731" spans="2:8">
      <c r="B731" s="22">
        <f t="shared" si="60"/>
        <v>47011</v>
      </c>
      <c r="C731" s="18">
        <f t="shared" si="61"/>
        <v>6</v>
      </c>
      <c r="D731" s="25"/>
      <c r="E731" s="25"/>
      <c r="F731" s="20">
        <f t="shared" si="62"/>
        <v>0</v>
      </c>
      <c r="G731" s="20">
        <f t="shared" si="63"/>
        <v>0</v>
      </c>
      <c r="H731" s="21" t="str">
        <f t="shared" ca="1" si="64"/>
        <v/>
      </c>
    </row>
    <row r="732" spans="2:8">
      <c r="B732" s="22">
        <f t="shared" si="60"/>
        <v>47012</v>
      </c>
      <c r="C732" s="18">
        <f t="shared" si="61"/>
        <v>7</v>
      </c>
      <c r="D732" s="25"/>
      <c r="E732" s="25"/>
      <c r="F732" s="20" t="str">
        <f t="shared" si="62"/>
        <v>-</v>
      </c>
      <c r="G732" s="20" t="str">
        <f t="shared" si="63"/>
        <v>-</v>
      </c>
      <c r="H732" s="21" t="str">
        <f t="shared" ca="1" si="64"/>
        <v/>
      </c>
    </row>
    <row r="733" spans="2:8">
      <c r="B733" s="22">
        <f t="shared" si="60"/>
        <v>47013</v>
      </c>
      <c r="C733" s="18">
        <f t="shared" si="61"/>
        <v>1</v>
      </c>
      <c r="D733" s="25"/>
      <c r="E733" s="25"/>
      <c r="F733" s="20" t="str">
        <f t="shared" si="62"/>
        <v>-</v>
      </c>
      <c r="G733" s="20" t="str">
        <f t="shared" si="63"/>
        <v>-</v>
      </c>
      <c r="H733" s="21" t="str">
        <f t="shared" ca="1" si="64"/>
        <v/>
      </c>
    </row>
    <row r="734" spans="2:8">
      <c r="B734" s="22">
        <f t="shared" si="60"/>
        <v>47014</v>
      </c>
      <c r="C734" s="18">
        <f t="shared" si="61"/>
        <v>2</v>
      </c>
      <c r="D734" s="25"/>
      <c r="E734" s="25"/>
      <c r="F734" s="20" t="str">
        <f t="shared" si="62"/>
        <v>-</v>
      </c>
      <c r="G734" s="20" t="str">
        <f t="shared" si="63"/>
        <v>-</v>
      </c>
      <c r="H734" s="21" t="str">
        <f t="shared" ca="1" si="64"/>
        <v/>
      </c>
    </row>
    <row r="735" spans="2:8">
      <c r="B735" s="22">
        <f t="shared" si="60"/>
        <v>47015</v>
      </c>
      <c r="C735" s="18">
        <f t="shared" si="61"/>
        <v>3</v>
      </c>
      <c r="D735" s="25"/>
      <c r="E735" s="25"/>
      <c r="F735" s="20" t="str">
        <f t="shared" si="62"/>
        <v>-</v>
      </c>
      <c r="G735" s="20" t="str">
        <f t="shared" si="63"/>
        <v>-</v>
      </c>
      <c r="H735" s="21" t="str">
        <f t="shared" ca="1" si="64"/>
        <v/>
      </c>
    </row>
    <row r="736" spans="2:8">
      <c r="B736" s="22">
        <f t="shared" si="60"/>
        <v>47016</v>
      </c>
      <c r="C736" s="18">
        <f t="shared" si="61"/>
        <v>4</v>
      </c>
      <c r="D736" s="25"/>
      <c r="E736" s="25"/>
      <c r="F736" s="20" t="str">
        <f t="shared" si="62"/>
        <v>-</v>
      </c>
      <c r="G736" s="20" t="str">
        <f t="shared" si="63"/>
        <v>-</v>
      </c>
      <c r="H736" s="21" t="str">
        <f t="shared" ca="1" si="64"/>
        <v/>
      </c>
    </row>
    <row r="737" spans="2:8">
      <c r="B737" s="22">
        <f t="shared" si="60"/>
        <v>47017</v>
      </c>
      <c r="C737" s="18">
        <f t="shared" si="61"/>
        <v>5</v>
      </c>
      <c r="D737" s="25"/>
      <c r="E737" s="25"/>
      <c r="F737" s="20" t="str">
        <f t="shared" si="62"/>
        <v>-</v>
      </c>
      <c r="G737" s="20" t="str">
        <f t="shared" si="63"/>
        <v>-</v>
      </c>
      <c r="H737" s="21" t="str">
        <f t="shared" ca="1" si="64"/>
        <v/>
      </c>
    </row>
    <row r="738" spans="2:8">
      <c r="B738" s="22">
        <f t="shared" si="60"/>
        <v>47018</v>
      </c>
      <c r="C738" s="18">
        <f t="shared" si="61"/>
        <v>6</v>
      </c>
      <c r="D738" s="25"/>
      <c r="E738" s="25"/>
      <c r="F738" s="20">
        <f t="shared" si="62"/>
        <v>0</v>
      </c>
      <c r="G738" s="20">
        <f t="shared" si="63"/>
        <v>0</v>
      </c>
      <c r="H738" s="21" t="str">
        <f t="shared" ca="1" si="64"/>
        <v/>
      </c>
    </row>
    <row r="739" spans="2:8">
      <c r="B739" s="22">
        <f t="shared" si="60"/>
        <v>47019</v>
      </c>
      <c r="C739" s="18">
        <f t="shared" si="61"/>
        <v>7</v>
      </c>
      <c r="D739" s="25"/>
      <c r="E739" s="25"/>
      <c r="F739" s="20" t="str">
        <f t="shared" si="62"/>
        <v>-</v>
      </c>
      <c r="G739" s="20" t="str">
        <f t="shared" si="63"/>
        <v>-</v>
      </c>
      <c r="H739" s="21" t="str">
        <f t="shared" ca="1" si="64"/>
        <v/>
      </c>
    </row>
    <row r="740" spans="2:8">
      <c r="B740" s="22">
        <f t="shared" si="60"/>
        <v>47020</v>
      </c>
      <c r="C740" s="18">
        <f t="shared" si="61"/>
        <v>1</v>
      </c>
      <c r="D740" s="25"/>
      <c r="E740" s="25"/>
      <c r="F740" s="20" t="str">
        <f t="shared" si="62"/>
        <v>-</v>
      </c>
      <c r="G740" s="20" t="str">
        <f t="shared" si="63"/>
        <v>-</v>
      </c>
      <c r="H740" s="21" t="str">
        <f t="shared" ca="1" si="64"/>
        <v/>
      </c>
    </row>
    <row r="741" spans="2:8">
      <c r="B741" s="22">
        <f t="shared" si="60"/>
        <v>47021</v>
      </c>
      <c r="C741" s="18">
        <f t="shared" si="61"/>
        <v>2</v>
      </c>
      <c r="D741" s="25"/>
      <c r="E741" s="25"/>
      <c r="F741" s="20" t="str">
        <f t="shared" si="62"/>
        <v>-</v>
      </c>
      <c r="G741" s="20" t="str">
        <f t="shared" si="63"/>
        <v>-</v>
      </c>
      <c r="H741" s="21" t="str">
        <f t="shared" ca="1" si="64"/>
        <v/>
      </c>
    </row>
    <row r="742" spans="2:8">
      <c r="B742" s="22">
        <f t="shared" si="60"/>
        <v>47022</v>
      </c>
      <c r="C742" s="18">
        <f t="shared" si="61"/>
        <v>3</v>
      </c>
      <c r="D742" s="25"/>
      <c r="E742" s="25"/>
      <c r="F742" s="20" t="str">
        <f t="shared" si="62"/>
        <v>-</v>
      </c>
      <c r="G742" s="20" t="str">
        <f t="shared" si="63"/>
        <v>-</v>
      </c>
      <c r="H742" s="21" t="str">
        <f t="shared" ca="1" si="64"/>
        <v/>
      </c>
    </row>
    <row r="743" spans="2:8">
      <c r="B743" s="22">
        <f t="shared" si="60"/>
        <v>47023</v>
      </c>
      <c r="C743" s="18">
        <f t="shared" si="61"/>
        <v>4</v>
      </c>
      <c r="D743" s="25"/>
      <c r="E743" s="25"/>
      <c r="F743" s="20" t="str">
        <f t="shared" si="62"/>
        <v>-</v>
      </c>
      <c r="G743" s="20" t="str">
        <f t="shared" si="63"/>
        <v>-</v>
      </c>
      <c r="H743" s="21" t="str">
        <f t="shared" ca="1" si="64"/>
        <v/>
      </c>
    </row>
    <row r="744" spans="2:8">
      <c r="B744" s="22">
        <f t="shared" si="60"/>
        <v>47024</v>
      </c>
      <c r="C744" s="18">
        <f t="shared" si="61"/>
        <v>5</v>
      </c>
      <c r="D744" s="25"/>
      <c r="E744" s="25"/>
      <c r="F744" s="20" t="str">
        <f t="shared" si="62"/>
        <v>-</v>
      </c>
      <c r="G744" s="20" t="str">
        <f t="shared" si="63"/>
        <v>-</v>
      </c>
      <c r="H744" s="21" t="str">
        <f t="shared" ca="1" si="64"/>
        <v/>
      </c>
    </row>
    <row r="745" spans="2:8">
      <c r="B745" s="22">
        <f t="shared" si="60"/>
        <v>47025</v>
      </c>
      <c r="C745" s="18">
        <f t="shared" si="61"/>
        <v>6</v>
      </c>
      <c r="D745" s="25"/>
      <c r="E745" s="25"/>
      <c r="F745" s="20">
        <f t="shared" si="62"/>
        <v>0</v>
      </c>
      <c r="G745" s="20">
        <f t="shared" si="63"/>
        <v>0</v>
      </c>
      <c r="H745" s="21" t="str">
        <f t="shared" ca="1" si="64"/>
        <v/>
      </c>
    </row>
    <row r="746" spans="2:8">
      <c r="B746" s="22">
        <f t="shared" si="60"/>
        <v>47026</v>
      </c>
      <c r="C746" s="18">
        <f t="shared" si="61"/>
        <v>7</v>
      </c>
      <c r="D746" s="25"/>
      <c r="E746" s="25"/>
      <c r="F746" s="20" t="str">
        <f t="shared" si="62"/>
        <v>-</v>
      </c>
      <c r="G746" s="20" t="str">
        <f t="shared" si="63"/>
        <v>-</v>
      </c>
      <c r="H746" s="21" t="str">
        <f t="shared" ca="1" si="64"/>
        <v/>
      </c>
    </row>
    <row r="747" spans="2:8">
      <c r="B747" s="22">
        <f t="shared" si="60"/>
        <v>47027</v>
      </c>
      <c r="C747" s="18">
        <f t="shared" si="61"/>
        <v>1</v>
      </c>
      <c r="D747" s="25"/>
      <c r="E747" s="25"/>
      <c r="F747" s="20" t="str">
        <f t="shared" si="62"/>
        <v>-</v>
      </c>
      <c r="G747" s="20" t="str">
        <f t="shared" si="63"/>
        <v>-</v>
      </c>
      <c r="H747" s="21" t="str">
        <f t="shared" ca="1" si="64"/>
        <v/>
      </c>
    </row>
    <row r="748" spans="2:8">
      <c r="B748" s="22">
        <f t="shared" si="60"/>
        <v>47028</v>
      </c>
      <c r="C748" s="18">
        <f t="shared" si="61"/>
        <v>2</v>
      </c>
      <c r="D748" s="25"/>
      <c r="E748" s="25"/>
      <c r="F748" s="20" t="str">
        <f t="shared" si="62"/>
        <v>-</v>
      </c>
      <c r="G748" s="20" t="str">
        <f t="shared" si="63"/>
        <v>-</v>
      </c>
      <c r="H748" s="21" t="str">
        <f t="shared" ca="1" si="64"/>
        <v/>
      </c>
    </row>
    <row r="749" spans="2:8">
      <c r="B749" s="22">
        <f t="shared" si="60"/>
        <v>47029</v>
      </c>
      <c r="C749" s="18">
        <f t="shared" si="61"/>
        <v>3</v>
      </c>
      <c r="D749" s="25"/>
      <c r="E749" s="25"/>
      <c r="F749" s="20" t="str">
        <f t="shared" si="62"/>
        <v>-</v>
      </c>
      <c r="G749" s="20" t="str">
        <f t="shared" si="63"/>
        <v>-</v>
      </c>
      <c r="H749" s="21" t="str">
        <f t="shared" ca="1" si="64"/>
        <v/>
      </c>
    </row>
    <row r="750" spans="2:8">
      <c r="B750" s="22">
        <f t="shared" si="60"/>
        <v>47030</v>
      </c>
      <c r="C750" s="18">
        <f t="shared" si="61"/>
        <v>4</v>
      </c>
      <c r="D750" s="25"/>
      <c r="E750" s="25"/>
      <c r="F750" s="20" t="str">
        <f t="shared" si="62"/>
        <v>-</v>
      </c>
      <c r="G750" s="20" t="str">
        <f t="shared" si="63"/>
        <v>-</v>
      </c>
      <c r="H750" s="21" t="str">
        <f t="shared" ca="1" si="64"/>
        <v/>
      </c>
    </row>
    <row r="751" spans="2:8">
      <c r="B751" s="22">
        <f t="shared" si="60"/>
        <v>47031</v>
      </c>
      <c r="C751" s="18">
        <f t="shared" si="61"/>
        <v>5</v>
      </c>
      <c r="D751" s="25"/>
      <c r="E751" s="25"/>
      <c r="F751" s="20" t="str">
        <f t="shared" si="62"/>
        <v>-</v>
      </c>
      <c r="G751" s="20" t="str">
        <f t="shared" si="63"/>
        <v>-</v>
      </c>
      <c r="H751" s="21" t="str">
        <f t="shared" ca="1" si="64"/>
        <v/>
      </c>
    </row>
    <row r="752" spans="2:8">
      <c r="B752" s="22">
        <f t="shared" si="60"/>
        <v>47032</v>
      </c>
      <c r="C752" s="18">
        <f t="shared" si="61"/>
        <v>6</v>
      </c>
      <c r="D752" s="25"/>
      <c r="E752" s="25"/>
      <c r="F752" s="20">
        <f t="shared" si="62"/>
        <v>0</v>
      </c>
      <c r="G752" s="20">
        <f t="shared" si="63"/>
        <v>0</v>
      </c>
      <c r="H752" s="21" t="str">
        <f t="shared" ca="1" si="64"/>
        <v/>
      </c>
    </row>
    <row r="753" spans="2:8">
      <c r="B753" s="22">
        <f t="shared" si="60"/>
        <v>47033</v>
      </c>
      <c r="C753" s="18">
        <f t="shared" si="61"/>
        <v>7</v>
      </c>
      <c r="D753" s="25"/>
      <c r="E753" s="25"/>
      <c r="F753" s="20" t="str">
        <f t="shared" si="62"/>
        <v>-</v>
      </c>
      <c r="G753" s="20" t="str">
        <f t="shared" si="63"/>
        <v>-</v>
      </c>
      <c r="H753" s="21" t="str">
        <f t="shared" ca="1" si="64"/>
        <v/>
      </c>
    </row>
    <row r="754" spans="2:8">
      <c r="B754" s="22">
        <f t="shared" si="60"/>
        <v>47034</v>
      </c>
      <c r="C754" s="18">
        <f t="shared" si="61"/>
        <v>1</v>
      </c>
      <c r="D754" s="25"/>
      <c r="E754" s="25"/>
      <c r="F754" s="20" t="str">
        <f t="shared" si="62"/>
        <v>-</v>
      </c>
      <c r="G754" s="20" t="str">
        <f t="shared" si="63"/>
        <v>-</v>
      </c>
      <c r="H754" s="21" t="str">
        <f t="shared" ca="1" si="64"/>
        <v/>
      </c>
    </row>
    <row r="755" spans="2:8">
      <c r="B755" s="22">
        <f t="shared" si="60"/>
        <v>47035</v>
      </c>
      <c r="C755" s="18">
        <f t="shared" si="61"/>
        <v>2</v>
      </c>
      <c r="D755" s="25"/>
      <c r="E755" s="25"/>
      <c r="F755" s="20" t="str">
        <f t="shared" si="62"/>
        <v>-</v>
      </c>
      <c r="G755" s="20" t="str">
        <f t="shared" si="63"/>
        <v>-</v>
      </c>
      <c r="H755" s="21" t="str">
        <f t="shared" ca="1" si="64"/>
        <v/>
      </c>
    </row>
    <row r="756" spans="2:8">
      <c r="B756" s="22">
        <f t="shared" si="60"/>
        <v>47036</v>
      </c>
      <c r="C756" s="18">
        <f t="shared" si="61"/>
        <v>3</v>
      </c>
      <c r="D756" s="25"/>
      <c r="E756" s="25"/>
      <c r="F756" s="20" t="str">
        <f t="shared" si="62"/>
        <v>-</v>
      </c>
      <c r="G756" s="20" t="str">
        <f t="shared" si="63"/>
        <v>-</v>
      </c>
      <c r="H756" s="21" t="str">
        <f t="shared" ca="1" si="64"/>
        <v/>
      </c>
    </row>
    <row r="757" spans="2:8">
      <c r="B757" s="22">
        <f t="shared" si="60"/>
        <v>47037</v>
      </c>
      <c r="C757" s="18">
        <f t="shared" si="61"/>
        <v>4</v>
      </c>
      <c r="D757" s="25"/>
      <c r="E757" s="25"/>
      <c r="F757" s="20" t="str">
        <f t="shared" si="62"/>
        <v>-</v>
      </c>
      <c r="G757" s="20" t="str">
        <f t="shared" si="63"/>
        <v>-</v>
      </c>
      <c r="H757" s="21" t="str">
        <f t="shared" ca="1" si="64"/>
        <v/>
      </c>
    </row>
    <row r="758" spans="2:8">
      <c r="B758" s="22">
        <f t="shared" si="60"/>
        <v>47038</v>
      </c>
      <c r="C758" s="18">
        <f t="shared" si="61"/>
        <v>5</v>
      </c>
      <c r="D758" s="25"/>
      <c r="E758" s="25"/>
      <c r="F758" s="20" t="str">
        <f t="shared" si="62"/>
        <v>-</v>
      </c>
      <c r="G758" s="20" t="str">
        <f t="shared" si="63"/>
        <v>-</v>
      </c>
      <c r="H758" s="21" t="str">
        <f t="shared" ca="1" si="64"/>
        <v/>
      </c>
    </row>
    <row r="759" spans="2:8">
      <c r="B759" s="22">
        <f t="shared" si="60"/>
        <v>47039</v>
      </c>
      <c r="C759" s="18">
        <f t="shared" si="61"/>
        <v>6</v>
      </c>
      <c r="D759" s="25"/>
      <c r="E759" s="25"/>
      <c r="F759" s="20">
        <f t="shared" si="62"/>
        <v>0</v>
      </c>
      <c r="G759" s="20">
        <f t="shared" si="63"/>
        <v>0</v>
      </c>
      <c r="H759" s="21" t="str">
        <f t="shared" ca="1" si="64"/>
        <v/>
      </c>
    </row>
    <row r="760" spans="2:8">
      <c r="B760" s="22">
        <f t="shared" si="60"/>
        <v>47040</v>
      </c>
      <c r="C760" s="18">
        <f t="shared" si="61"/>
        <v>7</v>
      </c>
      <c r="D760" s="25"/>
      <c r="E760" s="25"/>
      <c r="F760" s="20" t="str">
        <f t="shared" si="62"/>
        <v>-</v>
      </c>
      <c r="G760" s="20" t="str">
        <f t="shared" si="63"/>
        <v>-</v>
      </c>
      <c r="H760" s="21" t="str">
        <f t="shared" ca="1" si="64"/>
        <v/>
      </c>
    </row>
    <row r="761" spans="2:8">
      <c r="B761" s="22">
        <f t="shared" si="60"/>
        <v>47041</v>
      </c>
      <c r="C761" s="18">
        <f t="shared" si="61"/>
        <v>1</v>
      </c>
      <c r="D761" s="25"/>
      <c r="E761" s="25"/>
      <c r="F761" s="20" t="str">
        <f t="shared" si="62"/>
        <v>-</v>
      </c>
      <c r="G761" s="20" t="str">
        <f t="shared" si="63"/>
        <v>-</v>
      </c>
      <c r="H761" s="21" t="str">
        <f t="shared" ca="1" si="64"/>
        <v/>
      </c>
    </row>
    <row r="762" spans="2:8">
      <c r="B762" s="22">
        <f t="shared" si="60"/>
        <v>47042</v>
      </c>
      <c r="C762" s="18">
        <f t="shared" si="61"/>
        <v>2</v>
      </c>
      <c r="D762" s="25"/>
      <c r="E762" s="25"/>
      <c r="F762" s="20" t="str">
        <f t="shared" si="62"/>
        <v>-</v>
      </c>
      <c r="G762" s="20" t="str">
        <f t="shared" si="63"/>
        <v>-</v>
      </c>
      <c r="H762" s="21" t="str">
        <f t="shared" ca="1" si="64"/>
        <v/>
      </c>
    </row>
    <row r="763" spans="2:8">
      <c r="B763" s="22">
        <f t="shared" si="60"/>
        <v>47043</v>
      </c>
      <c r="C763" s="18">
        <f t="shared" si="61"/>
        <v>3</v>
      </c>
      <c r="D763" s="25"/>
      <c r="E763" s="25"/>
      <c r="F763" s="20" t="str">
        <f t="shared" si="62"/>
        <v>-</v>
      </c>
      <c r="G763" s="20" t="str">
        <f t="shared" si="63"/>
        <v>-</v>
      </c>
      <c r="H763" s="21" t="str">
        <f t="shared" ca="1" si="64"/>
        <v/>
      </c>
    </row>
    <row r="764" spans="2:8">
      <c r="B764" s="22">
        <f t="shared" si="60"/>
        <v>47044</v>
      </c>
      <c r="C764" s="18">
        <f t="shared" si="61"/>
        <v>4</v>
      </c>
      <c r="D764" s="25"/>
      <c r="E764" s="25"/>
      <c r="F764" s="20" t="str">
        <f t="shared" si="62"/>
        <v>-</v>
      </c>
      <c r="G764" s="20" t="str">
        <f t="shared" si="63"/>
        <v>-</v>
      </c>
      <c r="H764" s="21" t="str">
        <f t="shared" ca="1" si="64"/>
        <v/>
      </c>
    </row>
    <row r="765" spans="2:8">
      <c r="B765" s="22">
        <f t="shared" si="60"/>
        <v>47045</v>
      </c>
      <c r="C765" s="18">
        <f t="shared" si="61"/>
        <v>5</v>
      </c>
      <c r="D765" s="25"/>
      <c r="E765" s="25"/>
      <c r="F765" s="20" t="str">
        <f t="shared" si="62"/>
        <v>-</v>
      </c>
      <c r="G765" s="20" t="str">
        <f t="shared" si="63"/>
        <v>-</v>
      </c>
      <c r="H765" s="21" t="str">
        <f t="shared" ca="1" si="64"/>
        <v/>
      </c>
    </row>
    <row r="766" spans="2:8">
      <c r="B766" s="22">
        <f t="shared" si="60"/>
        <v>47046</v>
      </c>
      <c r="C766" s="18">
        <f t="shared" si="61"/>
        <v>6</v>
      </c>
      <c r="D766" s="25"/>
      <c r="E766" s="25"/>
      <c r="F766" s="20">
        <f t="shared" si="62"/>
        <v>0</v>
      </c>
      <c r="G766" s="20">
        <f t="shared" si="63"/>
        <v>0</v>
      </c>
      <c r="H766" s="21" t="str">
        <f t="shared" ca="1" si="64"/>
        <v/>
      </c>
    </row>
    <row r="767" spans="2:8">
      <c r="B767" s="22">
        <f t="shared" si="60"/>
        <v>47047</v>
      </c>
      <c r="C767" s="18">
        <f t="shared" si="61"/>
        <v>7</v>
      </c>
      <c r="D767" s="25"/>
      <c r="E767" s="25"/>
      <c r="F767" s="20" t="str">
        <f t="shared" si="62"/>
        <v>-</v>
      </c>
      <c r="G767" s="20" t="str">
        <f t="shared" si="63"/>
        <v>-</v>
      </c>
      <c r="H767" s="21" t="str">
        <f t="shared" ca="1" si="64"/>
        <v/>
      </c>
    </row>
    <row r="768" spans="2:8">
      <c r="B768" s="22">
        <f t="shared" si="60"/>
        <v>47048</v>
      </c>
      <c r="C768" s="18">
        <f t="shared" si="61"/>
        <v>1</v>
      </c>
      <c r="D768" s="25"/>
      <c r="E768" s="25"/>
      <c r="F768" s="20" t="str">
        <f t="shared" si="62"/>
        <v>-</v>
      </c>
      <c r="G768" s="20" t="str">
        <f t="shared" si="63"/>
        <v>-</v>
      </c>
      <c r="H768" s="21" t="str">
        <f t="shared" ca="1" si="64"/>
        <v/>
      </c>
    </row>
    <row r="769" spans="2:8">
      <c r="B769" s="22">
        <f t="shared" si="60"/>
        <v>47049</v>
      </c>
      <c r="C769" s="18">
        <f t="shared" si="61"/>
        <v>2</v>
      </c>
      <c r="D769" s="25"/>
      <c r="E769" s="25"/>
      <c r="F769" s="20" t="str">
        <f t="shared" si="62"/>
        <v>-</v>
      </c>
      <c r="G769" s="20" t="str">
        <f t="shared" si="63"/>
        <v>-</v>
      </c>
      <c r="H769" s="21" t="str">
        <f t="shared" ca="1" si="64"/>
        <v/>
      </c>
    </row>
    <row r="770" spans="2:8">
      <c r="B770" s="22">
        <f t="shared" si="60"/>
        <v>47050</v>
      </c>
      <c r="C770" s="18">
        <f t="shared" si="61"/>
        <v>3</v>
      </c>
      <c r="D770" s="25"/>
      <c r="E770" s="25"/>
      <c r="F770" s="20" t="str">
        <f t="shared" si="62"/>
        <v>-</v>
      </c>
      <c r="G770" s="20" t="str">
        <f t="shared" si="63"/>
        <v>-</v>
      </c>
      <c r="H770" s="21" t="str">
        <f t="shared" ca="1" si="64"/>
        <v/>
      </c>
    </row>
    <row r="771" spans="2:8">
      <c r="B771" s="22">
        <f t="shared" ref="B771:B834" si="65">B770+1</f>
        <v>47051</v>
      </c>
      <c r="C771" s="18">
        <f t="shared" si="61"/>
        <v>4</v>
      </c>
      <c r="D771" s="25"/>
      <c r="E771" s="25"/>
      <c r="F771" s="20" t="str">
        <f t="shared" si="62"/>
        <v>-</v>
      </c>
      <c r="G771" s="20" t="str">
        <f t="shared" si="63"/>
        <v>-</v>
      </c>
      <c r="H771" s="21" t="str">
        <f t="shared" ca="1" si="64"/>
        <v/>
      </c>
    </row>
    <row r="772" spans="2:8">
      <c r="B772" s="22">
        <f t="shared" si="65"/>
        <v>47052</v>
      </c>
      <c r="C772" s="18">
        <f t="shared" si="61"/>
        <v>5</v>
      </c>
      <c r="D772" s="25"/>
      <c r="E772" s="25"/>
      <c r="F772" s="20" t="str">
        <f t="shared" si="62"/>
        <v>-</v>
      </c>
      <c r="G772" s="20" t="str">
        <f t="shared" si="63"/>
        <v>-</v>
      </c>
      <c r="H772" s="21" t="str">
        <f t="shared" ca="1" si="64"/>
        <v/>
      </c>
    </row>
    <row r="773" spans="2:8">
      <c r="B773" s="22">
        <f t="shared" si="65"/>
        <v>47053</v>
      </c>
      <c r="C773" s="18">
        <f t="shared" si="61"/>
        <v>6</v>
      </c>
      <c r="D773" s="25"/>
      <c r="E773" s="25"/>
      <c r="F773" s="20">
        <f t="shared" si="62"/>
        <v>0</v>
      </c>
      <c r="G773" s="20">
        <f t="shared" si="63"/>
        <v>0</v>
      </c>
      <c r="H773" s="21" t="str">
        <f t="shared" ca="1" si="64"/>
        <v/>
      </c>
    </row>
    <row r="774" spans="2:8">
      <c r="B774" s="22">
        <f t="shared" si="65"/>
        <v>47054</v>
      </c>
      <c r="C774" s="18">
        <f t="shared" si="61"/>
        <v>7</v>
      </c>
      <c r="D774" s="25"/>
      <c r="E774" s="25"/>
      <c r="F774" s="20" t="str">
        <f t="shared" si="62"/>
        <v>-</v>
      </c>
      <c r="G774" s="20" t="str">
        <f t="shared" si="63"/>
        <v>-</v>
      </c>
      <c r="H774" s="21" t="str">
        <f t="shared" ca="1" si="64"/>
        <v/>
      </c>
    </row>
    <row r="775" spans="2:8">
      <c r="B775" s="22">
        <f t="shared" si="65"/>
        <v>47055</v>
      </c>
      <c r="C775" s="18">
        <f t="shared" si="61"/>
        <v>1</v>
      </c>
      <c r="D775" s="25"/>
      <c r="E775" s="25"/>
      <c r="F775" s="20" t="str">
        <f t="shared" si="62"/>
        <v>-</v>
      </c>
      <c r="G775" s="20" t="str">
        <f t="shared" si="63"/>
        <v>-</v>
      </c>
      <c r="H775" s="21" t="str">
        <f t="shared" ca="1" si="64"/>
        <v/>
      </c>
    </row>
    <row r="776" spans="2:8">
      <c r="B776" s="22">
        <f t="shared" si="65"/>
        <v>47056</v>
      </c>
      <c r="C776" s="18">
        <f t="shared" si="61"/>
        <v>2</v>
      </c>
      <c r="D776" s="25"/>
      <c r="E776" s="25"/>
      <c r="F776" s="20" t="str">
        <f t="shared" si="62"/>
        <v>-</v>
      </c>
      <c r="G776" s="20" t="str">
        <f t="shared" si="63"/>
        <v>-</v>
      </c>
      <c r="H776" s="21" t="str">
        <f t="shared" ca="1" si="64"/>
        <v/>
      </c>
    </row>
    <row r="777" spans="2:8">
      <c r="B777" s="22">
        <f t="shared" si="65"/>
        <v>47057</v>
      </c>
      <c r="C777" s="18">
        <f t="shared" si="61"/>
        <v>3</v>
      </c>
      <c r="D777" s="25"/>
      <c r="E777" s="25"/>
      <c r="F777" s="20" t="str">
        <f t="shared" si="62"/>
        <v>-</v>
      </c>
      <c r="G777" s="20" t="str">
        <f t="shared" si="63"/>
        <v>-</v>
      </c>
      <c r="H777" s="21" t="str">
        <f t="shared" ca="1" si="64"/>
        <v/>
      </c>
    </row>
    <row r="778" spans="2:8">
      <c r="B778" s="22">
        <f t="shared" si="65"/>
        <v>47058</v>
      </c>
      <c r="C778" s="18">
        <f t="shared" si="61"/>
        <v>4</v>
      </c>
      <c r="D778" s="25"/>
      <c r="E778" s="25"/>
      <c r="F778" s="20" t="str">
        <f t="shared" si="62"/>
        <v>-</v>
      </c>
      <c r="G778" s="20" t="str">
        <f t="shared" si="63"/>
        <v>-</v>
      </c>
      <c r="H778" s="21" t="str">
        <f t="shared" ca="1" si="64"/>
        <v/>
      </c>
    </row>
    <row r="779" spans="2:8">
      <c r="B779" s="22">
        <f t="shared" si="65"/>
        <v>47059</v>
      </c>
      <c r="C779" s="18">
        <f t="shared" ref="C779:C842" si="66">WEEKDAY(B779)</f>
        <v>5</v>
      </c>
      <c r="D779" s="25"/>
      <c r="E779" s="25"/>
      <c r="F779" s="20" t="str">
        <f t="shared" si="62"/>
        <v>-</v>
      </c>
      <c r="G779" s="20" t="str">
        <f t="shared" si="63"/>
        <v>-</v>
      </c>
      <c r="H779" s="21" t="str">
        <f t="shared" ca="1" si="64"/>
        <v/>
      </c>
    </row>
    <row r="780" spans="2:8">
      <c r="B780" s="22">
        <f t="shared" si="65"/>
        <v>47060</v>
      </c>
      <c r="C780" s="18">
        <f t="shared" si="66"/>
        <v>6</v>
      </c>
      <c r="D780" s="25"/>
      <c r="E780" s="25"/>
      <c r="F780" s="20">
        <f t="shared" si="62"/>
        <v>0</v>
      </c>
      <c r="G780" s="20">
        <f t="shared" si="63"/>
        <v>0</v>
      </c>
      <c r="H780" s="21" t="str">
        <f t="shared" ca="1" si="64"/>
        <v/>
      </c>
    </row>
    <row r="781" spans="2:8">
      <c r="B781" s="22">
        <f t="shared" si="65"/>
        <v>47061</v>
      </c>
      <c r="C781" s="18">
        <f t="shared" si="66"/>
        <v>7</v>
      </c>
      <c r="D781" s="25"/>
      <c r="E781" s="25"/>
      <c r="F781" s="20" t="str">
        <f t="shared" si="62"/>
        <v>-</v>
      </c>
      <c r="G781" s="20" t="str">
        <f t="shared" si="63"/>
        <v>-</v>
      </c>
      <c r="H781" s="21" t="str">
        <f t="shared" ca="1" si="64"/>
        <v/>
      </c>
    </row>
    <row r="782" spans="2:8">
      <c r="B782" s="22">
        <f t="shared" si="65"/>
        <v>47062</v>
      </c>
      <c r="C782" s="18">
        <f t="shared" si="66"/>
        <v>1</v>
      </c>
      <c r="D782" s="25"/>
      <c r="E782" s="25"/>
      <c r="F782" s="20" t="str">
        <f t="shared" si="62"/>
        <v>-</v>
      </c>
      <c r="G782" s="20" t="str">
        <f t="shared" si="63"/>
        <v>-</v>
      </c>
      <c r="H782" s="21" t="str">
        <f t="shared" ca="1" si="64"/>
        <v/>
      </c>
    </row>
    <row r="783" spans="2:8">
      <c r="B783" s="22">
        <f t="shared" si="65"/>
        <v>47063</v>
      </c>
      <c r="C783" s="18">
        <f t="shared" si="66"/>
        <v>2</v>
      </c>
      <c r="D783" s="25"/>
      <c r="E783" s="25"/>
      <c r="F783" s="20" t="str">
        <f t="shared" si="62"/>
        <v>-</v>
      </c>
      <c r="G783" s="20" t="str">
        <f t="shared" si="63"/>
        <v>-</v>
      </c>
      <c r="H783" s="21" t="str">
        <f t="shared" ca="1" si="64"/>
        <v/>
      </c>
    </row>
    <row r="784" spans="2:8">
      <c r="B784" s="22">
        <f t="shared" si="65"/>
        <v>47064</v>
      </c>
      <c r="C784" s="18">
        <f t="shared" si="66"/>
        <v>3</v>
      </c>
      <c r="D784" s="25"/>
      <c r="E784" s="25"/>
      <c r="F784" s="20" t="str">
        <f t="shared" si="62"/>
        <v>-</v>
      </c>
      <c r="G784" s="20" t="str">
        <f t="shared" si="63"/>
        <v>-</v>
      </c>
      <c r="H784" s="21" t="str">
        <f t="shared" ca="1" si="64"/>
        <v/>
      </c>
    </row>
    <row r="785" spans="2:8">
      <c r="B785" s="22">
        <f t="shared" si="65"/>
        <v>47065</v>
      </c>
      <c r="C785" s="18">
        <f t="shared" si="66"/>
        <v>4</v>
      </c>
      <c r="D785" s="25"/>
      <c r="E785" s="25"/>
      <c r="F785" s="20" t="str">
        <f t="shared" ref="F785:F848" si="67">IF(MOD(C785-$C$7,7)=5,COUNTIFS(C779:C785,1,D779:D785,"■")+COUNTIFS(C779:C785,7,D779:D785,"■"),"-")</f>
        <v>-</v>
      </c>
      <c r="G785" s="20" t="str">
        <f t="shared" ref="G785:G848" si="68">IF(MOD(C785-$C$7,7)=5,COUNTIF(E779:E785,"○")+COUNTIF(E779:E785,"●"),"-")</f>
        <v>-</v>
      </c>
      <c r="H785" s="21" t="str">
        <f t="shared" ref="H785:H848" ca="1" si="69">IF(AND(D785="",OFFSET(D785,-MOD(C785-$C$7+1,7),0)=""),"",IF(MOD(C785-$C$7,7)&lt;&gt;5,"-",IF(F785&lt;=G785,"達成","×")))</f>
        <v/>
      </c>
    </row>
    <row r="786" spans="2:8">
      <c r="B786" s="22">
        <f t="shared" si="65"/>
        <v>47066</v>
      </c>
      <c r="C786" s="18">
        <f t="shared" si="66"/>
        <v>5</v>
      </c>
      <c r="D786" s="25"/>
      <c r="E786" s="25"/>
      <c r="F786" s="20" t="str">
        <f t="shared" si="67"/>
        <v>-</v>
      </c>
      <c r="G786" s="20" t="str">
        <f t="shared" si="68"/>
        <v>-</v>
      </c>
      <c r="H786" s="21" t="str">
        <f t="shared" ca="1" si="69"/>
        <v/>
      </c>
    </row>
    <row r="787" spans="2:8">
      <c r="B787" s="22">
        <f t="shared" si="65"/>
        <v>47067</v>
      </c>
      <c r="C787" s="18">
        <f t="shared" si="66"/>
        <v>6</v>
      </c>
      <c r="D787" s="25"/>
      <c r="E787" s="25"/>
      <c r="F787" s="20">
        <f t="shared" si="67"/>
        <v>0</v>
      </c>
      <c r="G787" s="20">
        <f t="shared" si="68"/>
        <v>0</v>
      </c>
      <c r="H787" s="21" t="str">
        <f t="shared" ca="1" si="69"/>
        <v/>
      </c>
    </row>
    <row r="788" spans="2:8">
      <c r="B788" s="22">
        <f t="shared" si="65"/>
        <v>47068</v>
      </c>
      <c r="C788" s="18">
        <f t="shared" si="66"/>
        <v>7</v>
      </c>
      <c r="D788" s="25"/>
      <c r="E788" s="25"/>
      <c r="F788" s="20" t="str">
        <f t="shared" si="67"/>
        <v>-</v>
      </c>
      <c r="G788" s="20" t="str">
        <f t="shared" si="68"/>
        <v>-</v>
      </c>
      <c r="H788" s="21" t="str">
        <f t="shared" ca="1" si="69"/>
        <v/>
      </c>
    </row>
    <row r="789" spans="2:8">
      <c r="B789" s="22">
        <f t="shared" si="65"/>
        <v>47069</v>
      </c>
      <c r="C789" s="18">
        <f t="shared" si="66"/>
        <v>1</v>
      </c>
      <c r="D789" s="25"/>
      <c r="E789" s="25"/>
      <c r="F789" s="20" t="str">
        <f t="shared" si="67"/>
        <v>-</v>
      </c>
      <c r="G789" s="20" t="str">
        <f t="shared" si="68"/>
        <v>-</v>
      </c>
      <c r="H789" s="21" t="str">
        <f t="shared" ca="1" si="69"/>
        <v/>
      </c>
    </row>
    <row r="790" spans="2:8">
      <c r="B790" s="22">
        <f t="shared" si="65"/>
        <v>47070</v>
      </c>
      <c r="C790" s="18">
        <f t="shared" si="66"/>
        <v>2</v>
      </c>
      <c r="D790" s="25"/>
      <c r="E790" s="25"/>
      <c r="F790" s="20" t="str">
        <f t="shared" si="67"/>
        <v>-</v>
      </c>
      <c r="G790" s="20" t="str">
        <f t="shared" si="68"/>
        <v>-</v>
      </c>
      <c r="H790" s="21" t="str">
        <f t="shared" ca="1" si="69"/>
        <v/>
      </c>
    </row>
    <row r="791" spans="2:8">
      <c r="B791" s="22">
        <f t="shared" si="65"/>
        <v>47071</v>
      </c>
      <c r="C791" s="18">
        <f t="shared" si="66"/>
        <v>3</v>
      </c>
      <c r="D791" s="25"/>
      <c r="E791" s="25"/>
      <c r="F791" s="20" t="str">
        <f t="shared" si="67"/>
        <v>-</v>
      </c>
      <c r="G791" s="20" t="str">
        <f t="shared" si="68"/>
        <v>-</v>
      </c>
      <c r="H791" s="21" t="str">
        <f t="shared" ca="1" si="69"/>
        <v/>
      </c>
    </row>
    <row r="792" spans="2:8">
      <c r="B792" s="22">
        <f t="shared" si="65"/>
        <v>47072</v>
      </c>
      <c r="C792" s="18">
        <f t="shared" si="66"/>
        <v>4</v>
      </c>
      <c r="D792" s="25"/>
      <c r="E792" s="25"/>
      <c r="F792" s="20" t="str">
        <f t="shared" si="67"/>
        <v>-</v>
      </c>
      <c r="G792" s="20" t="str">
        <f t="shared" si="68"/>
        <v>-</v>
      </c>
      <c r="H792" s="21" t="str">
        <f t="shared" ca="1" si="69"/>
        <v/>
      </c>
    </row>
    <row r="793" spans="2:8">
      <c r="B793" s="22">
        <f t="shared" si="65"/>
        <v>47073</v>
      </c>
      <c r="C793" s="18">
        <f t="shared" si="66"/>
        <v>5</v>
      </c>
      <c r="D793" s="25"/>
      <c r="E793" s="25"/>
      <c r="F793" s="20" t="str">
        <f t="shared" si="67"/>
        <v>-</v>
      </c>
      <c r="G793" s="20" t="str">
        <f t="shared" si="68"/>
        <v>-</v>
      </c>
      <c r="H793" s="21" t="str">
        <f t="shared" ca="1" si="69"/>
        <v/>
      </c>
    </row>
    <row r="794" spans="2:8">
      <c r="B794" s="22">
        <f t="shared" si="65"/>
        <v>47074</v>
      </c>
      <c r="C794" s="18">
        <f t="shared" si="66"/>
        <v>6</v>
      </c>
      <c r="D794" s="25"/>
      <c r="E794" s="25"/>
      <c r="F794" s="20">
        <f t="shared" si="67"/>
        <v>0</v>
      </c>
      <c r="G794" s="20">
        <f t="shared" si="68"/>
        <v>0</v>
      </c>
      <c r="H794" s="21" t="str">
        <f t="shared" ca="1" si="69"/>
        <v/>
      </c>
    </row>
    <row r="795" spans="2:8">
      <c r="B795" s="22">
        <f t="shared" si="65"/>
        <v>47075</v>
      </c>
      <c r="C795" s="18">
        <f t="shared" si="66"/>
        <v>7</v>
      </c>
      <c r="D795" s="25"/>
      <c r="E795" s="25"/>
      <c r="F795" s="20" t="str">
        <f t="shared" si="67"/>
        <v>-</v>
      </c>
      <c r="G795" s="20" t="str">
        <f t="shared" si="68"/>
        <v>-</v>
      </c>
      <c r="H795" s="21" t="str">
        <f t="shared" ca="1" si="69"/>
        <v/>
      </c>
    </row>
    <row r="796" spans="2:8">
      <c r="B796" s="22">
        <f t="shared" si="65"/>
        <v>47076</v>
      </c>
      <c r="C796" s="18">
        <f t="shared" si="66"/>
        <v>1</v>
      </c>
      <c r="D796" s="25"/>
      <c r="E796" s="25"/>
      <c r="F796" s="20" t="str">
        <f t="shared" si="67"/>
        <v>-</v>
      </c>
      <c r="G796" s="20" t="str">
        <f t="shared" si="68"/>
        <v>-</v>
      </c>
      <c r="H796" s="21" t="str">
        <f t="shared" ca="1" si="69"/>
        <v/>
      </c>
    </row>
    <row r="797" spans="2:8">
      <c r="B797" s="22">
        <f t="shared" si="65"/>
        <v>47077</v>
      </c>
      <c r="C797" s="18">
        <f t="shared" si="66"/>
        <v>2</v>
      </c>
      <c r="D797" s="25"/>
      <c r="E797" s="25"/>
      <c r="F797" s="20" t="str">
        <f t="shared" si="67"/>
        <v>-</v>
      </c>
      <c r="G797" s="20" t="str">
        <f t="shared" si="68"/>
        <v>-</v>
      </c>
      <c r="H797" s="21" t="str">
        <f t="shared" ca="1" si="69"/>
        <v/>
      </c>
    </row>
    <row r="798" spans="2:8">
      <c r="B798" s="22">
        <f t="shared" si="65"/>
        <v>47078</v>
      </c>
      <c r="C798" s="18">
        <f t="shared" si="66"/>
        <v>3</v>
      </c>
      <c r="D798" s="25"/>
      <c r="E798" s="25"/>
      <c r="F798" s="20" t="str">
        <f t="shared" si="67"/>
        <v>-</v>
      </c>
      <c r="G798" s="20" t="str">
        <f t="shared" si="68"/>
        <v>-</v>
      </c>
      <c r="H798" s="21" t="str">
        <f t="shared" ca="1" si="69"/>
        <v/>
      </c>
    </row>
    <row r="799" spans="2:8">
      <c r="B799" s="22">
        <f t="shared" si="65"/>
        <v>47079</v>
      </c>
      <c r="C799" s="18">
        <f t="shared" si="66"/>
        <v>4</v>
      </c>
      <c r="D799" s="25"/>
      <c r="E799" s="25"/>
      <c r="F799" s="20" t="str">
        <f t="shared" si="67"/>
        <v>-</v>
      </c>
      <c r="G799" s="20" t="str">
        <f t="shared" si="68"/>
        <v>-</v>
      </c>
      <c r="H799" s="21" t="str">
        <f t="shared" ca="1" si="69"/>
        <v/>
      </c>
    </row>
    <row r="800" spans="2:8">
      <c r="B800" s="22">
        <f t="shared" si="65"/>
        <v>47080</v>
      </c>
      <c r="C800" s="18">
        <f t="shared" si="66"/>
        <v>5</v>
      </c>
      <c r="D800" s="25"/>
      <c r="E800" s="25"/>
      <c r="F800" s="20" t="str">
        <f t="shared" si="67"/>
        <v>-</v>
      </c>
      <c r="G800" s="20" t="str">
        <f t="shared" si="68"/>
        <v>-</v>
      </c>
      <c r="H800" s="21" t="str">
        <f t="shared" ca="1" si="69"/>
        <v/>
      </c>
    </row>
    <row r="801" spans="2:8">
      <c r="B801" s="22">
        <f t="shared" si="65"/>
        <v>47081</v>
      </c>
      <c r="C801" s="18">
        <f t="shared" si="66"/>
        <v>6</v>
      </c>
      <c r="D801" s="25"/>
      <c r="E801" s="25"/>
      <c r="F801" s="20">
        <f t="shared" si="67"/>
        <v>0</v>
      </c>
      <c r="G801" s="20">
        <f t="shared" si="68"/>
        <v>0</v>
      </c>
      <c r="H801" s="21" t="str">
        <f t="shared" ca="1" si="69"/>
        <v/>
      </c>
    </row>
    <row r="802" spans="2:8">
      <c r="B802" s="22">
        <f t="shared" si="65"/>
        <v>47082</v>
      </c>
      <c r="C802" s="18">
        <f t="shared" si="66"/>
        <v>7</v>
      </c>
      <c r="D802" s="25"/>
      <c r="E802" s="25"/>
      <c r="F802" s="20" t="str">
        <f t="shared" si="67"/>
        <v>-</v>
      </c>
      <c r="G802" s="20" t="str">
        <f t="shared" si="68"/>
        <v>-</v>
      </c>
      <c r="H802" s="21" t="str">
        <f t="shared" ca="1" si="69"/>
        <v/>
      </c>
    </row>
    <row r="803" spans="2:8">
      <c r="B803" s="22">
        <f t="shared" si="65"/>
        <v>47083</v>
      </c>
      <c r="C803" s="18">
        <f t="shared" si="66"/>
        <v>1</v>
      </c>
      <c r="D803" s="25"/>
      <c r="E803" s="25"/>
      <c r="F803" s="20" t="str">
        <f t="shared" si="67"/>
        <v>-</v>
      </c>
      <c r="G803" s="20" t="str">
        <f t="shared" si="68"/>
        <v>-</v>
      </c>
      <c r="H803" s="21" t="str">
        <f t="shared" ca="1" si="69"/>
        <v/>
      </c>
    </row>
    <row r="804" spans="2:8">
      <c r="B804" s="22">
        <f t="shared" si="65"/>
        <v>47084</v>
      </c>
      <c r="C804" s="18">
        <f t="shared" si="66"/>
        <v>2</v>
      </c>
      <c r="D804" s="25"/>
      <c r="E804" s="25"/>
      <c r="F804" s="20" t="str">
        <f t="shared" si="67"/>
        <v>-</v>
      </c>
      <c r="G804" s="20" t="str">
        <f t="shared" si="68"/>
        <v>-</v>
      </c>
      <c r="H804" s="21" t="str">
        <f t="shared" ca="1" si="69"/>
        <v/>
      </c>
    </row>
    <row r="805" spans="2:8">
      <c r="B805" s="22">
        <f t="shared" si="65"/>
        <v>47085</v>
      </c>
      <c r="C805" s="18">
        <f t="shared" si="66"/>
        <v>3</v>
      </c>
      <c r="D805" s="25"/>
      <c r="E805" s="25"/>
      <c r="F805" s="20" t="str">
        <f t="shared" si="67"/>
        <v>-</v>
      </c>
      <c r="G805" s="20" t="str">
        <f t="shared" si="68"/>
        <v>-</v>
      </c>
      <c r="H805" s="21" t="str">
        <f t="shared" ca="1" si="69"/>
        <v/>
      </c>
    </row>
    <row r="806" spans="2:8">
      <c r="B806" s="22">
        <f t="shared" si="65"/>
        <v>47086</v>
      </c>
      <c r="C806" s="18">
        <f t="shared" si="66"/>
        <v>4</v>
      </c>
      <c r="D806" s="25"/>
      <c r="E806" s="25"/>
      <c r="F806" s="20" t="str">
        <f t="shared" si="67"/>
        <v>-</v>
      </c>
      <c r="G806" s="20" t="str">
        <f t="shared" si="68"/>
        <v>-</v>
      </c>
      <c r="H806" s="21" t="str">
        <f t="shared" ca="1" si="69"/>
        <v/>
      </c>
    </row>
    <row r="807" spans="2:8">
      <c r="B807" s="22">
        <f t="shared" si="65"/>
        <v>47087</v>
      </c>
      <c r="C807" s="18">
        <f t="shared" si="66"/>
        <v>5</v>
      </c>
      <c r="D807" s="25"/>
      <c r="E807" s="25"/>
      <c r="F807" s="20" t="str">
        <f t="shared" si="67"/>
        <v>-</v>
      </c>
      <c r="G807" s="20" t="str">
        <f t="shared" si="68"/>
        <v>-</v>
      </c>
      <c r="H807" s="21" t="str">
        <f t="shared" ca="1" si="69"/>
        <v/>
      </c>
    </row>
    <row r="808" spans="2:8">
      <c r="B808" s="22">
        <f t="shared" si="65"/>
        <v>47088</v>
      </c>
      <c r="C808" s="18">
        <f t="shared" si="66"/>
        <v>6</v>
      </c>
      <c r="D808" s="25"/>
      <c r="E808" s="25"/>
      <c r="F808" s="20">
        <f t="shared" si="67"/>
        <v>0</v>
      </c>
      <c r="G808" s="20">
        <f t="shared" si="68"/>
        <v>0</v>
      </c>
      <c r="H808" s="21" t="str">
        <f t="shared" ca="1" si="69"/>
        <v/>
      </c>
    </row>
    <row r="809" spans="2:8">
      <c r="B809" s="22">
        <f t="shared" si="65"/>
        <v>47089</v>
      </c>
      <c r="C809" s="18">
        <f t="shared" si="66"/>
        <v>7</v>
      </c>
      <c r="D809" s="25"/>
      <c r="E809" s="25"/>
      <c r="F809" s="20" t="str">
        <f t="shared" si="67"/>
        <v>-</v>
      </c>
      <c r="G809" s="20" t="str">
        <f t="shared" si="68"/>
        <v>-</v>
      </c>
      <c r="H809" s="21" t="str">
        <f t="shared" ca="1" si="69"/>
        <v/>
      </c>
    </row>
    <row r="810" spans="2:8">
      <c r="B810" s="22">
        <f t="shared" si="65"/>
        <v>47090</v>
      </c>
      <c r="C810" s="18">
        <f t="shared" si="66"/>
        <v>1</v>
      </c>
      <c r="D810" s="25"/>
      <c r="E810" s="25"/>
      <c r="F810" s="20" t="str">
        <f t="shared" si="67"/>
        <v>-</v>
      </c>
      <c r="G810" s="20" t="str">
        <f t="shared" si="68"/>
        <v>-</v>
      </c>
      <c r="H810" s="21" t="str">
        <f t="shared" ca="1" si="69"/>
        <v/>
      </c>
    </row>
    <row r="811" spans="2:8">
      <c r="B811" s="22">
        <f t="shared" si="65"/>
        <v>47091</v>
      </c>
      <c r="C811" s="18">
        <f t="shared" si="66"/>
        <v>2</v>
      </c>
      <c r="D811" s="25"/>
      <c r="E811" s="25"/>
      <c r="F811" s="20" t="str">
        <f t="shared" si="67"/>
        <v>-</v>
      </c>
      <c r="G811" s="20" t="str">
        <f t="shared" si="68"/>
        <v>-</v>
      </c>
      <c r="H811" s="21" t="str">
        <f t="shared" ca="1" si="69"/>
        <v/>
      </c>
    </row>
    <row r="812" spans="2:8">
      <c r="B812" s="22">
        <f t="shared" si="65"/>
        <v>47092</v>
      </c>
      <c r="C812" s="18">
        <f t="shared" si="66"/>
        <v>3</v>
      </c>
      <c r="D812" s="25"/>
      <c r="E812" s="25"/>
      <c r="F812" s="20" t="str">
        <f t="shared" si="67"/>
        <v>-</v>
      </c>
      <c r="G812" s="20" t="str">
        <f t="shared" si="68"/>
        <v>-</v>
      </c>
      <c r="H812" s="21" t="str">
        <f t="shared" ca="1" si="69"/>
        <v/>
      </c>
    </row>
    <row r="813" spans="2:8">
      <c r="B813" s="22">
        <f t="shared" si="65"/>
        <v>47093</v>
      </c>
      <c r="C813" s="18">
        <f t="shared" si="66"/>
        <v>4</v>
      </c>
      <c r="D813" s="25"/>
      <c r="E813" s="25"/>
      <c r="F813" s="20" t="str">
        <f t="shared" si="67"/>
        <v>-</v>
      </c>
      <c r="G813" s="20" t="str">
        <f t="shared" si="68"/>
        <v>-</v>
      </c>
      <c r="H813" s="21" t="str">
        <f t="shared" ca="1" si="69"/>
        <v/>
      </c>
    </row>
    <row r="814" spans="2:8">
      <c r="B814" s="22">
        <f t="shared" si="65"/>
        <v>47094</v>
      </c>
      <c r="C814" s="18">
        <f t="shared" si="66"/>
        <v>5</v>
      </c>
      <c r="D814" s="25"/>
      <c r="E814" s="25"/>
      <c r="F814" s="20" t="str">
        <f t="shared" si="67"/>
        <v>-</v>
      </c>
      <c r="G814" s="20" t="str">
        <f t="shared" si="68"/>
        <v>-</v>
      </c>
      <c r="H814" s="21" t="str">
        <f t="shared" ca="1" si="69"/>
        <v/>
      </c>
    </row>
    <row r="815" spans="2:8">
      <c r="B815" s="22">
        <f t="shared" si="65"/>
        <v>47095</v>
      </c>
      <c r="C815" s="18">
        <f t="shared" si="66"/>
        <v>6</v>
      </c>
      <c r="D815" s="25"/>
      <c r="E815" s="25"/>
      <c r="F815" s="20">
        <f t="shared" si="67"/>
        <v>0</v>
      </c>
      <c r="G815" s="20">
        <f t="shared" si="68"/>
        <v>0</v>
      </c>
      <c r="H815" s="21" t="str">
        <f t="shared" ca="1" si="69"/>
        <v/>
      </c>
    </row>
    <row r="816" spans="2:8">
      <c r="B816" s="22">
        <f t="shared" si="65"/>
        <v>47096</v>
      </c>
      <c r="C816" s="18">
        <f t="shared" si="66"/>
        <v>7</v>
      </c>
      <c r="D816" s="25"/>
      <c r="E816" s="25"/>
      <c r="F816" s="20" t="str">
        <f t="shared" si="67"/>
        <v>-</v>
      </c>
      <c r="G816" s="20" t="str">
        <f t="shared" si="68"/>
        <v>-</v>
      </c>
      <c r="H816" s="21" t="str">
        <f t="shared" ca="1" si="69"/>
        <v/>
      </c>
    </row>
    <row r="817" spans="2:8">
      <c r="B817" s="22">
        <f t="shared" si="65"/>
        <v>47097</v>
      </c>
      <c r="C817" s="18">
        <f t="shared" si="66"/>
        <v>1</v>
      </c>
      <c r="D817" s="25"/>
      <c r="E817" s="25"/>
      <c r="F817" s="20" t="str">
        <f t="shared" si="67"/>
        <v>-</v>
      </c>
      <c r="G817" s="20" t="str">
        <f t="shared" si="68"/>
        <v>-</v>
      </c>
      <c r="H817" s="21" t="str">
        <f t="shared" ca="1" si="69"/>
        <v/>
      </c>
    </row>
    <row r="818" spans="2:8">
      <c r="B818" s="22">
        <f t="shared" si="65"/>
        <v>47098</v>
      </c>
      <c r="C818" s="18">
        <f t="shared" si="66"/>
        <v>2</v>
      </c>
      <c r="D818" s="25"/>
      <c r="E818" s="25"/>
      <c r="F818" s="20" t="str">
        <f t="shared" si="67"/>
        <v>-</v>
      </c>
      <c r="G818" s="20" t="str">
        <f t="shared" si="68"/>
        <v>-</v>
      </c>
      <c r="H818" s="21" t="str">
        <f t="shared" ca="1" si="69"/>
        <v/>
      </c>
    </row>
    <row r="819" spans="2:8">
      <c r="B819" s="22">
        <f t="shared" si="65"/>
        <v>47099</v>
      </c>
      <c r="C819" s="18">
        <f t="shared" si="66"/>
        <v>3</v>
      </c>
      <c r="D819" s="25"/>
      <c r="E819" s="25"/>
      <c r="F819" s="20" t="str">
        <f t="shared" si="67"/>
        <v>-</v>
      </c>
      <c r="G819" s="20" t="str">
        <f t="shared" si="68"/>
        <v>-</v>
      </c>
      <c r="H819" s="21" t="str">
        <f t="shared" ca="1" si="69"/>
        <v/>
      </c>
    </row>
    <row r="820" spans="2:8">
      <c r="B820" s="22">
        <f t="shared" si="65"/>
        <v>47100</v>
      </c>
      <c r="C820" s="18">
        <f t="shared" si="66"/>
        <v>4</v>
      </c>
      <c r="D820" s="25"/>
      <c r="E820" s="25"/>
      <c r="F820" s="20" t="str">
        <f t="shared" si="67"/>
        <v>-</v>
      </c>
      <c r="G820" s="20" t="str">
        <f t="shared" si="68"/>
        <v>-</v>
      </c>
      <c r="H820" s="21" t="str">
        <f t="shared" ca="1" si="69"/>
        <v/>
      </c>
    </row>
    <row r="821" spans="2:8">
      <c r="B821" s="22">
        <f t="shared" si="65"/>
        <v>47101</v>
      </c>
      <c r="C821" s="18">
        <f t="shared" si="66"/>
        <v>5</v>
      </c>
      <c r="D821" s="25"/>
      <c r="E821" s="25"/>
      <c r="F821" s="20" t="str">
        <f t="shared" si="67"/>
        <v>-</v>
      </c>
      <c r="G821" s="20" t="str">
        <f t="shared" si="68"/>
        <v>-</v>
      </c>
      <c r="H821" s="21" t="str">
        <f t="shared" ca="1" si="69"/>
        <v/>
      </c>
    </row>
    <row r="822" spans="2:8">
      <c r="B822" s="22">
        <f t="shared" si="65"/>
        <v>47102</v>
      </c>
      <c r="C822" s="18">
        <f t="shared" si="66"/>
        <v>6</v>
      </c>
      <c r="D822" s="25"/>
      <c r="E822" s="25"/>
      <c r="F822" s="20">
        <f t="shared" si="67"/>
        <v>0</v>
      </c>
      <c r="G822" s="20">
        <f t="shared" si="68"/>
        <v>0</v>
      </c>
      <c r="H822" s="21" t="str">
        <f t="shared" ca="1" si="69"/>
        <v/>
      </c>
    </row>
    <row r="823" spans="2:8">
      <c r="B823" s="22">
        <f t="shared" si="65"/>
        <v>47103</v>
      </c>
      <c r="C823" s="18">
        <f t="shared" si="66"/>
        <v>7</v>
      </c>
      <c r="D823" s="25"/>
      <c r="E823" s="25"/>
      <c r="F823" s="20" t="str">
        <f t="shared" si="67"/>
        <v>-</v>
      </c>
      <c r="G823" s="20" t="str">
        <f t="shared" si="68"/>
        <v>-</v>
      </c>
      <c r="H823" s="21" t="str">
        <f t="shared" ca="1" si="69"/>
        <v/>
      </c>
    </row>
    <row r="824" spans="2:8">
      <c r="B824" s="22">
        <f t="shared" si="65"/>
        <v>47104</v>
      </c>
      <c r="C824" s="18">
        <f t="shared" si="66"/>
        <v>1</v>
      </c>
      <c r="D824" s="25"/>
      <c r="E824" s="25"/>
      <c r="F824" s="20" t="str">
        <f t="shared" si="67"/>
        <v>-</v>
      </c>
      <c r="G824" s="20" t="str">
        <f t="shared" si="68"/>
        <v>-</v>
      </c>
      <c r="H824" s="21" t="str">
        <f t="shared" ca="1" si="69"/>
        <v/>
      </c>
    </row>
    <row r="825" spans="2:8">
      <c r="B825" s="22">
        <f t="shared" si="65"/>
        <v>47105</v>
      </c>
      <c r="C825" s="18">
        <f t="shared" si="66"/>
        <v>2</v>
      </c>
      <c r="D825" s="25"/>
      <c r="E825" s="25"/>
      <c r="F825" s="20" t="str">
        <f t="shared" si="67"/>
        <v>-</v>
      </c>
      <c r="G825" s="20" t="str">
        <f t="shared" si="68"/>
        <v>-</v>
      </c>
      <c r="H825" s="21" t="str">
        <f t="shared" ca="1" si="69"/>
        <v/>
      </c>
    </row>
    <row r="826" spans="2:8">
      <c r="B826" s="22">
        <f t="shared" si="65"/>
        <v>47106</v>
      </c>
      <c r="C826" s="18">
        <f t="shared" si="66"/>
        <v>3</v>
      </c>
      <c r="D826" s="25"/>
      <c r="E826" s="25"/>
      <c r="F826" s="20" t="str">
        <f t="shared" si="67"/>
        <v>-</v>
      </c>
      <c r="G826" s="20" t="str">
        <f t="shared" si="68"/>
        <v>-</v>
      </c>
      <c r="H826" s="21" t="str">
        <f t="shared" ca="1" si="69"/>
        <v/>
      </c>
    </row>
    <row r="827" spans="2:8">
      <c r="B827" s="22">
        <f t="shared" si="65"/>
        <v>47107</v>
      </c>
      <c r="C827" s="18">
        <f t="shared" si="66"/>
        <v>4</v>
      </c>
      <c r="D827" s="25"/>
      <c r="E827" s="25"/>
      <c r="F827" s="20" t="str">
        <f t="shared" si="67"/>
        <v>-</v>
      </c>
      <c r="G827" s="20" t="str">
        <f t="shared" si="68"/>
        <v>-</v>
      </c>
      <c r="H827" s="21" t="str">
        <f t="shared" ca="1" si="69"/>
        <v/>
      </c>
    </row>
    <row r="828" spans="2:8">
      <c r="B828" s="22">
        <f t="shared" si="65"/>
        <v>47108</v>
      </c>
      <c r="C828" s="18">
        <f t="shared" si="66"/>
        <v>5</v>
      </c>
      <c r="D828" s="25"/>
      <c r="E828" s="25"/>
      <c r="F828" s="20" t="str">
        <f t="shared" si="67"/>
        <v>-</v>
      </c>
      <c r="G828" s="20" t="str">
        <f t="shared" si="68"/>
        <v>-</v>
      </c>
      <c r="H828" s="21" t="str">
        <f t="shared" ca="1" si="69"/>
        <v/>
      </c>
    </row>
    <row r="829" spans="2:8">
      <c r="B829" s="22">
        <f t="shared" si="65"/>
        <v>47109</v>
      </c>
      <c r="C829" s="18">
        <f t="shared" si="66"/>
        <v>6</v>
      </c>
      <c r="D829" s="25"/>
      <c r="E829" s="25"/>
      <c r="F829" s="20">
        <f t="shared" si="67"/>
        <v>0</v>
      </c>
      <c r="G829" s="20">
        <f t="shared" si="68"/>
        <v>0</v>
      </c>
      <c r="H829" s="21" t="str">
        <f t="shared" ca="1" si="69"/>
        <v/>
      </c>
    </row>
    <row r="830" spans="2:8">
      <c r="B830" s="22">
        <f t="shared" si="65"/>
        <v>47110</v>
      </c>
      <c r="C830" s="18">
        <f t="shared" si="66"/>
        <v>7</v>
      </c>
      <c r="D830" s="25"/>
      <c r="E830" s="25"/>
      <c r="F830" s="20" t="str">
        <f t="shared" si="67"/>
        <v>-</v>
      </c>
      <c r="G830" s="20" t="str">
        <f t="shared" si="68"/>
        <v>-</v>
      </c>
      <c r="H830" s="21" t="str">
        <f t="shared" ca="1" si="69"/>
        <v/>
      </c>
    </row>
    <row r="831" spans="2:8">
      <c r="B831" s="22">
        <f t="shared" si="65"/>
        <v>47111</v>
      </c>
      <c r="C831" s="18">
        <f t="shared" si="66"/>
        <v>1</v>
      </c>
      <c r="D831" s="25"/>
      <c r="E831" s="25"/>
      <c r="F831" s="20" t="str">
        <f t="shared" si="67"/>
        <v>-</v>
      </c>
      <c r="G831" s="20" t="str">
        <f t="shared" si="68"/>
        <v>-</v>
      </c>
      <c r="H831" s="21" t="str">
        <f t="shared" ca="1" si="69"/>
        <v/>
      </c>
    </row>
    <row r="832" spans="2:8">
      <c r="B832" s="22">
        <f t="shared" si="65"/>
        <v>47112</v>
      </c>
      <c r="C832" s="18">
        <f t="shared" si="66"/>
        <v>2</v>
      </c>
      <c r="D832" s="25"/>
      <c r="E832" s="25"/>
      <c r="F832" s="20" t="str">
        <f t="shared" si="67"/>
        <v>-</v>
      </c>
      <c r="G832" s="20" t="str">
        <f t="shared" si="68"/>
        <v>-</v>
      </c>
      <c r="H832" s="21" t="str">
        <f t="shared" ca="1" si="69"/>
        <v/>
      </c>
    </row>
    <row r="833" spans="2:8">
      <c r="B833" s="22">
        <f t="shared" si="65"/>
        <v>47113</v>
      </c>
      <c r="C833" s="18">
        <f t="shared" si="66"/>
        <v>3</v>
      </c>
      <c r="D833" s="25"/>
      <c r="E833" s="25"/>
      <c r="F833" s="20" t="str">
        <f t="shared" si="67"/>
        <v>-</v>
      </c>
      <c r="G833" s="20" t="str">
        <f t="shared" si="68"/>
        <v>-</v>
      </c>
      <c r="H833" s="21" t="str">
        <f t="shared" ca="1" si="69"/>
        <v/>
      </c>
    </row>
    <row r="834" spans="2:8">
      <c r="B834" s="22">
        <f t="shared" si="65"/>
        <v>47114</v>
      </c>
      <c r="C834" s="18">
        <f t="shared" si="66"/>
        <v>4</v>
      </c>
      <c r="D834" s="25"/>
      <c r="E834" s="25"/>
      <c r="F834" s="20" t="str">
        <f t="shared" si="67"/>
        <v>-</v>
      </c>
      <c r="G834" s="20" t="str">
        <f t="shared" si="68"/>
        <v>-</v>
      </c>
      <c r="H834" s="21" t="str">
        <f t="shared" ca="1" si="69"/>
        <v/>
      </c>
    </row>
    <row r="835" spans="2:8">
      <c r="B835" s="22">
        <f t="shared" ref="B835:B898" si="70">B834+1</f>
        <v>47115</v>
      </c>
      <c r="C835" s="18">
        <f t="shared" si="66"/>
        <v>5</v>
      </c>
      <c r="D835" s="25"/>
      <c r="E835" s="25"/>
      <c r="F835" s="20" t="str">
        <f t="shared" si="67"/>
        <v>-</v>
      </c>
      <c r="G835" s="20" t="str">
        <f t="shared" si="68"/>
        <v>-</v>
      </c>
      <c r="H835" s="21" t="str">
        <f t="shared" ca="1" si="69"/>
        <v/>
      </c>
    </row>
    <row r="836" spans="2:8">
      <c r="B836" s="22">
        <f t="shared" si="70"/>
        <v>47116</v>
      </c>
      <c r="C836" s="18">
        <f t="shared" si="66"/>
        <v>6</v>
      </c>
      <c r="D836" s="25"/>
      <c r="E836" s="25"/>
      <c r="F836" s="20">
        <f t="shared" si="67"/>
        <v>0</v>
      </c>
      <c r="G836" s="20">
        <f t="shared" si="68"/>
        <v>0</v>
      </c>
      <c r="H836" s="21" t="str">
        <f t="shared" ca="1" si="69"/>
        <v/>
      </c>
    </row>
    <row r="837" spans="2:8">
      <c r="B837" s="22">
        <f t="shared" si="70"/>
        <v>47117</v>
      </c>
      <c r="C837" s="18">
        <f t="shared" si="66"/>
        <v>7</v>
      </c>
      <c r="D837" s="25"/>
      <c r="E837" s="25"/>
      <c r="F837" s="20" t="str">
        <f t="shared" si="67"/>
        <v>-</v>
      </c>
      <c r="G837" s="20" t="str">
        <f t="shared" si="68"/>
        <v>-</v>
      </c>
      <c r="H837" s="21" t="str">
        <f t="shared" ca="1" si="69"/>
        <v/>
      </c>
    </row>
    <row r="838" spans="2:8">
      <c r="B838" s="22">
        <f t="shared" si="70"/>
        <v>47118</v>
      </c>
      <c r="C838" s="18">
        <f t="shared" si="66"/>
        <v>1</v>
      </c>
      <c r="D838" s="25"/>
      <c r="E838" s="25"/>
      <c r="F838" s="20" t="str">
        <f t="shared" si="67"/>
        <v>-</v>
      </c>
      <c r="G838" s="20" t="str">
        <f t="shared" si="68"/>
        <v>-</v>
      </c>
      <c r="H838" s="21" t="str">
        <f t="shared" ca="1" si="69"/>
        <v/>
      </c>
    </row>
    <row r="839" spans="2:8">
      <c r="B839" s="22">
        <f t="shared" si="70"/>
        <v>47119</v>
      </c>
      <c r="C839" s="18">
        <f t="shared" si="66"/>
        <v>2</v>
      </c>
      <c r="D839" s="25"/>
      <c r="E839" s="25"/>
      <c r="F839" s="20" t="str">
        <f t="shared" si="67"/>
        <v>-</v>
      </c>
      <c r="G839" s="20" t="str">
        <f t="shared" si="68"/>
        <v>-</v>
      </c>
      <c r="H839" s="21" t="str">
        <f t="shared" ca="1" si="69"/>
        <v/>
      </c>
    </row>
    <row r="840" spans="2:8">
      <c r="B840" s="22">
        <f t="shared" si="70"/>
        <v>47120</v>
      </c>
      <c r="C840" s="18">
        <f t="shared" si="66"/>
        <v>3</v>
      </c>
      <c r="D840" s="25"/>
      <c r="E840" s="25"/>
      <c r="F840" s="20" t="str">
        <f t="shared" si="67"/>
        <v>-</v>
      </c>
      <c r="G840" s="20" t="str">
        <f t="shared" si="68"/>
        <v>-</v>
      </c>
      <c r="H840" s="21" t="str">
        <f t="shared" ca="1" si="69"/>
        <v/>
      </c>
    </row>
    <row r="841" spans="2:8">
      <c r="B841" s="22">
        <f t="shared" si="70"/>
        <v>47121</v>
      </c>
      <c r="C841" s="18">
        <f t="shared" si="66"/>
        <v>4</v>
      </c>
      <c r="D841" s="25"/>
      <c r="E841" s="25"/>
      <c r="F841" s="20" t="str">
        <f t="shared" si="67"/>
        <v>-</v>
      </c>
      <c r="G841" s="20" t="str">
        <f t="shared" si="68"/>
        <v>-</v>
      </c>
      <c r="H841" s="21" t="str">
        <f t="shared" ca="1" si="69"/>
        <v/>
      </c>
    </row>
    <row r="842" spans="2:8">
      <c r="B842" s="22">
        <f t="shared" si="70"/>
        <v>47122</v>
      </c>
      <c r="C842" s="18">
        <f t="shared" si="66"/>
        <v>5</v>
      </c>
      <c r="D842" s="25"/>
      <c r="E842" s="25"/>
      <c r="F842" s="20" t="str">
        <f t="shared" si="67"/>
        <v>-</v>
      </c>
      <c r="G842" s="20" t="str">
        <f t="shared" si="68"/>
        <v>-</v>
      </c>
      <c r="H842" s="21" t="str">
        <f t="shared" ca="1" si="69"/>
        <v/>
      </c>
    </row>
    <row r="843" spans="2:8">
      <c r="B843" s="22">
        <f t="shared" si="70"/>
        <v>47123</v>
      </c>
      <c r="C843" s="18">
        <f t="shared" ref="C843:C906" si="71">WEEKDAY(B843)</f>
        <v>6</v>
      </c>
      <c r="D843" s="25"/>
      <c r="E843" s="25"/>
      <c r="F843" s="20">
        <f t="shared" si="67"/>
        <v>0</v>
      </c>
      <c r="G843" s="20">
        <f t="shared" si="68"/>
        <v>0</v>
      </c>
      <c r="H843" s="21" t="str">
        <f t="shared" ca="1" si="69"/>
        <v/>
      </c>
    </row>
    <row r="844" spans="2:8">
      <c r="B844" s="22">
        <f t="shared" si="70"/>
        <v>47124</v>
      </c>
      <c r="C844" s="18">
        <f t="shared" si="71"/>
        <v>7</v>
      </c>
      <c r="D844" s="25"/>
      <c r="E844" s="25"/>
      <c r="F844" s="20" t="str">
        <f t="shared" si="67"/>
        <v>-</v>
      </c>
      <c r="G844" s="20" t="str">
        <f t="shared" si="68"/>
        <v>-</v>
      </c>
      <c r="H844" s="21" t="str">
        <f t="shared" ca="1" si="69"/>
        <v/>
      </c>
    </row>
    <row r="845" spans="2:8">
      <c r="B845" s="22">
        <f t="shared" si="70"/>
        <v>47125</v>
      </c>
      <c r="C845" s="18">
        <f t="shared" si="71"/>
        <v>1</v>
      </c>
      <c r="D845" s="25"/>
      <c r="E845" s="25"/>
      <c r="F845" s="20" t="str">
        <f t="shared" si="67"/>
        <v>-</v>
      </c>
      <c r="G845" s="20" t="str">
        <f t="shared" si="68"/>
        <v>-</v>
      </c>
      <c r="H845" s="21" t="str">
        <f t="shared" ca="1" si="69"/>
        <v/>
      </c>
    </row>
    <row r="846" spans="2:8">
      <c r="B846" s="22">
        <f t="shared" si="70"/>
        <v>47126</v>
      </c>
      <c r="C846" s="18">
        <f t="shared" si="71"/>
        <v>2</v>
      </c>
      <c r="D846" s="25"/>
      <c r="E846" s="25"/>
      <c r="F846" s="20" t="str">
        <f t="shared" si="67"/>
        <v>-</v>
      </c>
      <c r="G846" s="20" t="str">
        <f t="shared" si="68"/>
        <v>-</v>
      </c>
      <c r="H846" s="21" t="str">
        <f t="shared" ca="1" si="69"/>
        <v/>
      </c>
    </row>
    <row r="847" spans="2:8">
      <c r="B847" s="22">
        <f t="shared" si="70"/>
        <v>47127</v>
      </c>
      <c r="C847" s="18">
        <f t="shared" si="71"/>
        <v>3</v>
      </c>
      <c r="D847" s="25"/>
      <c r="E847" s="25"/>
      <c r="F847" s="20" t="str">
        <f t="shared" si="67"/>
        <v>-</v>
      </c>
      <c r="G847" s="20" t="str">
        <f t="shared" si="68"/>
        <v>-</v>
      </c>
      <c r="H847" s="21" t="str">
        <f t="shared" ca="1" si="69"/>
        <v/>
      </c>
    </row>
    <row r="848" spans="2:8">
      <c r="B848" s="22">
        <f t="shared" si="70"/>
        <v>47128</v>
      </c>
      <c r="C848" s="18">
        <f t="shared" si="71"/>
        <v>4</v>
      </c>
      <c r="D848" s="25"/>
      <c r="E848" s="25"/>
      <c r="F848" s="20" t="str">
        <f t="shared" si="67"/>
        <v>-</v>
      </c>
      <c r="G848" s="20" t="str">
        <f t="shared" si="68"/>
        <v>-</v>
      </c>
      <c r="H848" s="21" t="str">
        <f t="shared" ca="1" si="69"/>
        <v/>
      </c>
    </row>
    <row r="849" spans="2:8">
      <c r="B849" s="22">
        <f t="shared" si="70"/>
        <v>47129</v>
      </c>
      <c r="C849" s="18">
        <f t="shared" si="71"/>
        <v>5</v>
      </c>
      <c r="D849" s="25"/>
      <c r="E849" s="25"/>
      <c r="F849" s="20" t="str">
        <f t="shared" ref="F849:F912" si="72">IF(MOD(C849-$C$7,7)=5,COUNTIFS(C843:C849,1,D843:D849,"■")+COUNTIFS(C843:C849,7,D843:D849,"■"),"-")</f>
        <v>-</v>
      </c>
      <c r="G849" s="20" t="str">
        <f t="shared" ref="G849:G912" si="73">IF(MOD(C849-$C$7,7)=5,COUNTIF(E843:E849,"○")+COUNTIF(E843:E849,"●"),"-")</f>
        <v>-</v>
      </c>
      <c r="H849" s="21" t="str">
        <f t="shared" ref="H849:H912" ca="1" si="74">IF(AND(D849="",OFFSET(D849,-MOD(C849-$C$7+1,7),0)=""),"",IF(MOD(C849-$C$7,7)&lt;&gt;5,"-",IF(F849&lt;=G849,"達成","×")))</f>
        <v/>
      </c>
    </row>
    <row r="850" spans="2:8">
      <c r="B850" s="22">
        <f t="shared" si="70"/>
        <v>47130</v>
      </c>
      <c r="C850" s="18">
        <f t="shared" si="71"/>
        <v>6</v>
      </c>
      <c r="D850" s="25"/>
      <c r="E850" s="25"/>
      <c r="F850" s="20">
        <f t="shared" si="72"/>
        <v>0</v>
      </c>
      <c r="G850" s="20">
        <f t="shared" si="73"/>
        <v>0</v>
      </c>
      <c r="H850" s="21" t="str">
        <f t="shared" ca="1" si="74"/>
        <v/>
      </c>
    </row>
    <row r="851" spans="2:8">
      <c r="B851" s="22">
        <f t="shared" si="70"/>
        <v>47131</v>
      </c>
      <c r="C851" s="18">
        <f t="shared" si="71"/>
        <v>7</v>
      </c>
      <c r="D851" s="25"/>
      <c r="E851" s="25"/>
      <c r="F851" s="20" t="str">
        <f t="shared" si="72"/>
        <v>-</v>
      </c>
      <c r="G851" s="20" t="str">
        <f t="shared" si="73"/>
        <v>-</v>
      </c>
      <c r="H851" s="21" t="str">
        <f t="shared" ca="1" si="74"/>
        <v/>
      </c>
    </row>
    <row r="852" spans="2:8">
      <c r="B852" s="22">
        <f t="shared" si="70"/>
        <v>47132</v>
      </c>
      <c r="C852" s="18">
        <f t="shared" si="71"/>
        <v>1</v>
      </c>
      <c r="D852" s="25"/>
      <c r="E852" s="25"/>
      <c r="F852" s="20" t="str">
        <f t="shared" si="72"/>
        <v>-</v>
      </c>
      <c r="G852" s="20" t="str">
        <f t="shared" si="73"/>
        <v>-</v>
      </c>
      <c r="H852" s="21" t="str">
        <f t="shared" ca="1" si="74"/>
        <v/>
      </c>
    </row>
    <row r="853" spans="2:8">
      <c r="B853" s="22">
        <f t="shared" si="70"/>
        <v>47133</v>
      </c>
      <c r="C853" s="18">
        <f t="shared" si="71"/>
        <v>2</v>
      </c>
      <c r="D853" s="25"/>
      <c r="E853" s="25"/>
      <c r="F853" s="20" t="str">
        <f t="shared" si="72"/>
        <v>-</v>
      </c>
      <c r="G853" s="20" t="str">
        <f t="shared" si="73"/>
        <v>-</v>
      </c>
      <c r="H853" s="21" t="str">
        <f t="shared" ca="1" si="74"/>
        <v/>
      </c>
    </row>
    <row r="854" spans="2:8">
      <c r="B854" s="22">
        <f t="shared" si="70"/>
        <v>47134</v>
      </c>
      <c r="C854" s="18">
        <f t="shared" si="71"/>
        <v>3</v>
      </c>
      <c r="D854" s="25"/>
      <c r="E854" s="25"/>
      <c r="F854" s="20" t="str">
        <f t="shared" si="72"/>
        <v>-</v>
      </c>
      <c r="G854" s="20" t="str">
        <f t="shared" si="73"/>
        <v>-</v>
      </c>
      <c r="H854" s="21" t="str">
        <f t="shared" ca="1" si="74"/>
        <v/>
      </c>
    </row>
    <row r="855" spans="2:8">
      <c r="B855" s="22">
        <f t="shared" si="70"/>
        <v>47135</v>
      </c>
      <c r="C855" s="18">
        <f t="shared" si="71"/>
        <v>4</v>
      </c>
      <c r="D855" s="25"/>
      <c r="E855" s="25"/>
      <c r="F855" s="20" t="str">
        <f t="shared" si="72"/>
        <v>-</v>
      </c>
      <c r="G855" s="20" t="str">
        <f t="shared" si="73"/>
        <v>-</v>
      </c>
      <c r="H855" s="21" t="str">
        <f t="shared" ca="1" si="74"/>
        <v/>
      </c>
    </row>
    <row r="856" spans="2:8">
      <c r="B856" s="22">
        <f t="shared" si="70"/>
        <v>47136</v>
      </c>
      <c r="C856" s="18">
        <f t="shared" si="71"/>
        <v>5</v>
      </c>
      <c r="D856" s="25"/>
      <c r="E856" s="25"/>
      <c r="F856" s="20" t="str">
        <f t="shared" si="72"/>
        <v>-</v>
      </c>
      <c r="G856" s="20" t="str">
        <f t="shared" si="73"/>
        <v>-</v>
      </c>
      <c r="H856" s="21" t="str">
        <f t="shared" ca="1" si="74"/>
        <v/>
      </c>
    </row>
    <row r="857" spans="2:8">
      <c r="B857" s="22">
        <f t="shared" si="70"/>
        <v>47137</v>
      </c>
      <c r="C857" s="18">
        <f t="shared" si="71"/>
        <v>6</v>
      </c>
      <c r="D857" s="25"/>
      <c r="E857" s="25"/>
      <c r="F857" s="20">
        <f t="shared" si="72"/>
        <v>0</v>
      </c>
      <c r="G857" s="20">
        <f t="shared" si="73"/>
        <v>0</v>
      </c>
      <c r="H857" s="21" t="str">
        <f t="shared" ca="1" si="74"/>
        <v/>
      </c>
    </row>
    <row r="858" spans="2:8">
      <c r="B858" s="22">
        <f t="shared" si="70"/>
        <v>47138</v>
      </c>
      <c r="C858" s="18">
        <f t="shared" si="71"/>
        <v>7</v>
      </c>
      <c r="D858" s="25"/>
      <c r="E858" s="25"/>
      <c r="F858" s="20" t="str">
        <f t="shared" si="72"/>
        <v>-</v>
      </c>
      <c r="G858" s="20" t="str">
        <f t="shared" si="73"/>
        <v>-</v>
      </c>
      <c r="H858" s="21" t="str">
        <f t="shared" ca="1" si="74"/>
        <v/>
      </c>
    </row>
    <row r="859" spans="2:8">
      <c r="B859" s="22">
        <f t="shared" si="70"/>
        <v>47139</v>
      </c>
      <c r="C859" s="18">
        <f t="shared" si="71"/>
        <v>1</v>
      </c>
      <c r="D859" s="25"/>
      <c r="E859" s="25"/>
      <c r="F859" s="20" t="str">
        <f t="shared" si="72"/>
        <v>-</v>
      </c>
      <c r="G859" s="20" t="str">
        <f t="shared" si="73"/>
        <v>-</v>
      </c>
      <c r="H859" s="21" t="str">
        <f t="shared" ca="1" si="74"/>
        <v/>
      </c>
    </row>
    <row r="860" spans="2:8">
      <c r="B860" s="22">
        <f t="shared" si="70"/>
        <v>47140</v>
      </c>
      <c r="C860" s="18">
        <f t="shared" si="71"/>
        <v>2</v>
      </c>
      <c r="D860" s="25"/>
      <c r="E860" s="25"/>
      <c r="F860" s="20" t="str">
        <f t="shared" si="72"/>
        <v>-</v>
      </c>
      <c r="G860" s="20" t="str">
        <f t="shared" si="73"/>
        <v>-</v>
      </c>
      <c r="H860" s="21" t="str">
        <f t="shared" ca="1" si="74"/>
        <v/>
      </c>
    </row>
    <row r="861" spans="2:8">
      <c r="B861" s="22">
        <f t="shared" si="70"/>
        <v>47141</v>
      </c>
      <c r="C861" s="18">
        <f t="shared" si="71"/>
        <v>3</v>
      </c>
      <c r="D861" s="25"/>
      <c r="E861" s="25"/>
      <c r="F861" s="20" t="str">
        <f t="shared" si="72"/>
        <v>-</v>
      </c>
      <c r="G861" s="20" t="str">
        <f t="shared" si="73"/>
        <v>-</v>
      </c>
      <c r="H861" s="21" t="str">
        <f t="shared" ca="1" si="74"/>
        <v/>
      </c>
    </row>
    <row r="862" spans="2:8">
      <c r="B862" s="22">
        <f t="shared" si="70"/>
        <v>47142</v>
      </c>
      <c r="C862" s="18">
        <f t="shared" si="71"/>
        <v>4</v>
      </c>
      <c r="D862" s="25"/>
      <c r="E862" s="25"/>
      <c r="F862" s="20" t="str">
        <f t="shared" si="72"/>
        <v>-</v>
      </c>
      <c r="G862" s="20" t="str">
        <f t="shared" si="73"/>
        <v>-</v>
      </c>
      <c r="H862" s="21" t="str">
        <f t="shared" ca="1" si="74"/>
        <v/>
      </c>
    </row>
    <row r="863" spans="2:8">
      <c r="B863" s="22">
        <f t="shared" si="70"/>
        <v>47143</v>
      </c>
      <c r="C863" s="18">
        <f t="shared" si="71"/>
        <v>5</v>
      </c>
      <c r="D863" s="25"/>
      <c r="E863" s="25"/>
      <c r="F863" s="20" t="str">
        <f t="shared" si="72"/>
        <v>-</v>
      </c>
      <c r="G863" s="20" t="str">
        <f t="shared" si="73"/>
        <v>-</v>
      </c>
      <c r="H863" s="21" t="str">
        <f t="shared" ca="1" si="74"/>
        <v/>
      </c>
    </row>
    <row r="864" spans="2:8">
      <c r="B864" s="22">
        <f t="shared" si="70"/>
        <v>47144</v>
      </c>
      <c r="C864" s="18">
        <f t="shared" si="71"/>
        <v>6</v>
      </c>
      <c r="D864" s="25"/>
      <c r="E864" s="25"/>
      <c r="F864" s="20">
        <f t="shared" si="72"/>
        <v>0</v>
      </c>
      <c r="G864" s="20">
        <f t="shared" si="73"/>
        <v>0</v>
      </c>
      <c r="H864" s="21" t="str">
        <f t="shared" ca="1" si="74"/>
        <v/>
      </c>
    </row>
    <row r="865" spans="2:8">
      <c r="B865" s="22">
        <f t="shared" si="70"/>
        <v>47145</v>
      </c>
      <c r="C865" s="18">
        <f t="shared" si="71"/>
        <v>7</v>
      </c>
      <c r="D865" s="25"/>
      <c r="E865" s="25"/>
      <c r="F865" s="20" t="str">
        <f t="shared" si="72"/>
        <v>-</v>
      </c>
      <c r="G865" s="20" t="str">
        <f t="shared" si="73"/>
        <v>-</v>
      </c>
      <c r="H865" s="21" t="str">
        <f t="shared" ca="1" si="74"/>
        <v/>
      </c>
    </row>
    <row r="866" spans="2:8">
      <c r="B866" s="22">
        <f t="shared" si="70"/>
        <v>47146</v>
      </c>
      <c r="C866" s="18">
        <f t="shared" si="71"/>
        <v>1</v>
      </c>
      <c r="D866" s="25"/>
      <c r="E866" s="25"/>
      <c r="F866" s="20" t="str">
        <f t="shared" si="72"/>
        <v>-</v>
      </c>
      <c r="G866" s="20" t="str">
        <f t="shared" si="73"/>
        <v>-</v>
      </c>
      <c r="H866" s="21" t="str">
        <f t="shared" ca="1" si="74"/>
        <v/>
      </c>
    </row>
    <row r="867" spans="2:8">
      <c r="B867" s="22">
        <f t="shared" si="70"/>
        <v>47147</v>
      </c>
      <c r="C867" s="18">
        <f t="shared" si="71"/>
        <v>2</v>
      </c>
      <c r="D867" s="25"/>
      <c r="E867" s="25"/>
      <c r="F867" s="20" t="str">
        <f t="shared" si="72"/>
        <v>-</v>
      </c>
      <c r="G867" s="20" t="str">
        <f t="shared" si="73"/>
        <v>-</v>
      </c>
      <c r="H867" s="21" t="str">
        <f t="shared" ca="1" si="74"/>
        <v/>
      </c>
    </row>
    <row r="868" spans="2:8">
      <c r="B868" s="22">
        <f t="shared" si="70"/>
        <v>47148</v>
      </c>
      <c r="C868" s="18">
        <f t="shared" si="71"/>
        <v>3</v>
      </c>
      <c r="D868" s="25"/>
      <c r="E868" s="25"/>
      <c r="F868" s="20" t="str">
        <f t="shared" si="72"/>
        <v>-</v>
      </c>
      <c r="G868" s="20" t="str">
        <f t="shared" si="73"/>
        <v>-</v>
      </c>
      <c r="H868" s="21" t="str">
        <f t="shared" ca="1" si="74"/>
        <v/>
      </c>
    </row>
    <row r="869" spans="2:8">
      <c r="B869" s="22">
        <f t="shared" si="70"/>
        <v>47149</v>
      </c>
      <c r="C869" s="18">
        <f t="shared" si="71"/>
        <v>4</v>
      </c>
      <c r="D869" s="25"/>
      <c r="E869" s="25"/>
      <c r="F869" s="20" t="str">
        <f t="shared" si="72"/>
        <v>-</v>
      </c>
      <c r="G869" s="20" t="str">
        <f t="shared" si="73"/>
        <v>-</v>
      </c>
      <c r="H869" s="21" t="str">
        <f t="shared" ca="1" si="74"/>
        <v/>
      </c>
    </row>
    <row r="870" spans="2:8">
      <c r="B870" s="22">
        <f t="shared" si="70"/>
        <v>47150</v>
      </c>
      <c r="C870" s="18">
        <f t="shared" si="71"/>
        <v>5</v>
      </c>
      <c r="D870" s="25"/>
      <c r="E870" s="25"/>
      <c r="F870" s="20" t="str">
        <f t="shared" si="72"/>
        <v>-</v>
      </c>
      <c r="G870" s="20" t="str">
        <f t="shared" si="73"/>
        <v>-</v>
      </c>
      <c r="H870" s="21" t="str">
        <f t="shared" ca="1" si="74"/>
        <v/>
      </c>
    </row>
    <row r="871" spans="2:8">
      <c r="B871" s="22">
        <f t="shared" si="70"/>
        <v>47151</v>
      </c>
      <c r="C871" s="18">
        <f t="shared" si="71"/>
        <v>6</v>
      </c>
      <c r="D871" s="25"/>
      <c r="E871" s="25"/>
      <c r="F871" s="20">
        <f t="shared" si="72"/>
        <v>0</v>
      </c>
      <c r="G871" s="20">
        <f t="shared" si="73"/>
        <v>0</v>
      </c>
      <c r="H871" s="21" t="str">
        <f t="shared" ca="1" si="74"/>
        <v/>
      </c>
    </row>
    <row r="872" spans="2:8">
      <c r="B872" s="22">
        <f t="shared" si="70"/>
        <v>47152</v>
      </c>
      <c r="C872" s="18">
        <f t="shared" si="71"/>
        <v>7</v>
      </c>
      <c r="D872" s="25"/>
      <c r="E872" s="25"/>
      <c r="F872" s="20" t="str">
        <f t="shared" si="72"/>
        <v>-</v>
      </c>
      <c r="G872" s="20" t="str">
        <f t="shared" si="73"/>
        <v>-</v>
      </c>
      <c r="H872" s="21" t="str">
        <f t="shared" ca="1" si="74"/>
        <v/>
      </c>
    </row>
    <row r="873" spans="2:8">
      <c r="B873" s="22">
        <f t="shared" si="70"/>
        <v>47153</v>
      </c>
      <c r="C873" s="18">
        <f t="shared" si="71"/>
        <v>1</v>
      </c>
      <c r="D873" s="25"/>
      <c r="E873" s="25"/>
      <c r="F873" s="20" t="str">
        <f t="shared" si="72"/>
        <v>-</v>
      </c>
      <c r="G873" s="20" t="str">
        <f t="shared" si="73"/>
        <v>-</v>
      </c>
      <c r="H873" s="21" t="str">
        <f t="shared" ca="1" si="74"/>
        <v/>
      </c>
    </row>
    <row r="874" spans="2:8">
      <c r="B874" s="22">
        <f t="shared" si="70"/>
        <v>47154</v>
      </c>
      <c r="C874" s="18">
        <f t="shared" si="71"/>
        <v>2</v>
      </c>
      <c r="D874" s="25"/>
      <c r="E874" s="25"/>
      <c r="F874" s="20" t="str">
        <f t="shared" si="72"/>
        <v>-</v>
      </c>
      <c r="G874" s="20" t="str">
        <f t="shared" si="73"/>
        <v>-</v>
      </c>
      <c r="H874" s="21" t="str">
        <f t="shared" ca="1" si="74"/>
        <v/>
      </c>
    </row>
    <row r="875" spans="2:8">
      <c r="B875" s="22">
        <f t="shared" si="70"/>
        <v>47155</v>
      </c>
      <c r="C875" s="18">
        <f t="shared" si="71"/>
        <v>3</v>
      </c>
      <c r="D875" s="25"/>
      <c r="E875" s="25"/>
      <c r="F875" s="20" t="str">
        <f t="shared" si="72"/>
        <v>-</v>
      </c>
      <c r="G875" s="20" t="str">
        <f t="shared" si="73"/>
        <v>-</v>
      </c>
      <c r="H875" s="21" t="str">
        <f t="shared" ca="1" si="74"/>
        <v/>
      </c>
    </row>
    <row r="876" spans="2:8">
      <c r="B876" s="22">
        <f t="shared" si="70"/>
        <v>47156</v>
      </c>
      <c r="C876" s="18">
        <f t="shared" si="71"/>
        <v>4</v>
      </c>
      <c r="D876" s="25"/>
      <c r="E876" s="25"/>
      <c r="F876" s="20" t="str">
        <f t="shared" si="72"/>
        <v>-</v>
      </c>
      <c r="G876" s="20" t="str">
        <f t="shared" si="73"/>
        <v>-</v>
      </c>
      <c r="H876" s="21" t="str">
        <f t="shared" ca="1" si="74"/>
        <v/>
      </c>
    </row>
    <row r="877" spans="2:8">
      <c r="B877" s="22">
        <f t="shared" si="70"/>
        <v>47157</v>
      </c>
      <c r="C877" s="18">
        <f t="shared" si="71"/>
        <v>5</v>
      </c>
      <c r="D877" s="25"/>
      <c r="E877" s="25"/>
      <c r="F877" s="20" t="str">
        <f t="shared" si="72"/>
        <v>-</v>
      </c>
      <c r="G877" s="20" t="str">
        <f t="shared" si="73"/>
        <v>-</v>
      </c>
      <c r="H877" s="21" t="str">
        <f t="shared" ca="1" si="74"/>
        <v/>
      </c>
    </row>
    <row r="878" spans="2:8">
      <c r="B878" s="22">
        <f t="shared" si="70"/>
        <v>47158</v>
      </c>
      <c r="C878" s="18">
        <f t="shared" si="71"/>
        <v>6</v>
      </c>
      <c r="D878" s="25"/>
      <c r="E878" s="25"/>
      <c r="F878" s="20">
        <f t="shared" si="72"/>
        <v>0</v>
      </c>
      <c r="G878" s="20">
        <f t="shared" si="73"/>
        <v>0</v>
      </c>
      <c r="H878" s="21" t="str">
        <f t="shared" ca="1" si="74"/>
        <v/>
      </c>
    </row>
    <row r="879" spans="2:8">
      <c r="B879" s="22">
        <f t="shared" si="70"/>
        <v>47159</v>
      </c>
      <c r="C879" s="18">
        <f t="shared" si="71"/>
        <v>7</v>
      </c>
      <c r="D879" s="25"/>
      <c r="E879" s="25"/>
      <c r="F879" s="20" t="str">
        <f t="shared" si="72"/>
        <v>-</v>
      </c>
      <c r="G879" s="20" t="str">
        <f t="shared" si="73"/>
        <v>-</v>
      </c>
      <c r="H879" s="21" t="str">
        <f t="shared" ca="1" si="74"/>
        <v/>
      </c>
    </row>
    <row r="880" spans="2:8">
      <c r="B880" s="22">
        <f t="shared" si="70"/>
        <v>47160</v>
      </c>
      <c r="C880" s="18">
        <f t="shared" si="71"/>
        <v>1</v>
      </c>
      <c r="D880" s="25"/>
      <c r="E880" s="25"/>
      <c r="F880" s="20" t="str">
        <f t="shared" si="72"/>
        <v>-</v>
      </c>
      <c r="G880" s="20" t="str">
        <f t="shared" si="73"/>
        <v>-</v>
      </c>
      <c r="H880" s="21" t="str">
        <f t="shared" ca="1" si="74"/>
        <v/>
      </c>
    </row>
    <row r="881" spans="2:8">
      <c r="B881" s="22">
        <f t="shared" si="70"/>
        <v>47161</v>
      </c>
      <c r="C881" s="18">
        <f t="shared" si="71"/>
        <v>2</v>
      </c>
      <c r="D881" s="25"/>
      <c r="E881" s="25"/>
      <c r="F881" s="20" t="str">
        <f t="shared" si="72"/>
        <v>-</v>
      </c>
      <c r="G881" s="20" t="str">
        <f t="shared" si="73"/>
        <v>-</v>
      </c>
      <c r="H881" s="21" t="str">
        <f t="shared" ca="1" si="74"/>
        <v/>
      </c>
    </row>
    <row r="882" spans="2:8">
      <c r="B882" s="22">
        <f t="shared" si="70"/>
        <v>47162</v>
      </c>
      <c r="C882" s="18">
        <f t="shared" si="71"/>
        <v>3</v>
      </c>
      <c r="D882" s="25"/>
      <c r="E882" s="25"/>
      <c r="F882" s="20" t="str">
        <f t="shared" si="72"/>
        <v>-</v>
      </c>
      <c r="G882" s="20" t="str">
        <f t="shared" si="73"/>
        <v>-</v>
      </c>
      <c r="H882" s="21" t="str">
        <f t="shared" ca="1" si="74"/>
        <v/>
      </c>
    </row>
    <row r="883" spans="2:8">
      <c r="B883" s="22">
        <f t="shared" si="70"/>
        <v>47163</v>
      </c>
      <c r="C883" s="18">
        <f t="shared" si="71"/>
        <v>4</v>
      </c>
      <c r="D883" s="25"/>
      <c r="E883" s="25"/>
      <c r="F883" s="20" t="str">
        <f t="shared" si="72"/>
        <v>-</v>
      </c>
      <c r="G883" s="20" t="str">
        <f t="shared" si="73"/>
        <v>-</v>
      </c>
      <c r="H883" s="21" t="str">
        <f t="shared" ca="1" si="74"/>
        <v/>
      </c>
    </row>
    <row r="884" spans="2:8">
      <c r="B884" s="22">
        <f t="shared" si="70"/>
        <v>47164</v>
      </c>
      <c r="C884" s="18">
        <f t="shared" si="71"/>
        <v>5</v>
      </c>
      <c r="D884" s="25"/>
      <c r="E884" s="25"/>
      <c r="F884" s="20" t="str">
        <f t="shared" si="72"/>
        <v>-</v>
      </c>
      <c r="G884" s="20" t="str">
        <f t="shared" si="73"/>
        <v>-</v>
      </c>
      <c r="H884" s="21" t="str">
        <f t="shared" ca="1" si="74"/>
        <v/>
      </c>
    </row>
    <row r="885" spans="2:8">
      <c r="B885" s="22">
        <f t="shared" si="70"/>
        <v>47165</v>
      </c>
      <c r="C885" s="18">
        <f t="shared" si="71"/>
        <v>6</v>
      </c>
      <c r="D885" s="25"/>
      <c r="E885" s="25"/>
      <c r="F885" s="20">
        <f t="shared" si="72"/>
        <v>0</v>
      </c>
      <c r="G885" s="20">
        <f t="shared" si="73"/>
        <v>0</v>
      </c>
      <c r="H885" s="21" t="str">
        <f t="shared" ca="1" si="74"/>
        <v/>
      </c>
    </row>
    <row r="886" spans="2:8">
      <c r="B886" s="22">
        <f t="shared" si="70"/>
        <v>47166</v>
      </c>
      <c r="C886" s="18">
        <f t="shared" si="71"/>
        <v>7</v>
      </c>
      <c r="D886" s="25"/>
      <c r="E886" s="25"/>
      <c r="F886" s="20" t="str">
        <f t="shared" si="72"/>
        <v>-</v>
      </c>
      <c r="G886" s="20" t="str">
        <f t="shared" si="73"/>
        <v>-</v>
      </c>
      <c r="H886" s="21" t="str">
        <f t="shared" ca="1" si="74"/>
        <v/>
      </c>
    </row>
    <row r="887" spans="2:8">
      <c r="B887" s="22">
        <f t="shared" si="70"/>
        <v>47167</v>
      </c>
      <c r="C887" s="18">
        <f t="shared" si="71"/>
        <v>1</v>
      </c>
      <c r="D887" s="25"/>
      <c r="E887" s="25"/>
      <c r="F887" s="20" t="str">
        <f t="shared" si="72"/>
        <v>-</v>
      </c>
      <c r="G887" s="20" t="str">
        <f t="shared" si="73"/>
        <v>-</v>
      </c>
      <c r="H887" s="21" t="str">
        <f t="shared" ca="1" si="74"/>
        <v/>
      </c>
    </row>
    <row r="888" spans="2:8">
      <c r="B888" s="22">
        <f t="shared" si="70"/>
        <v>47168</v>
      </c>
      <c r="C888" s="18">
        <f t="shared" si="71"/>
        <v>2</v>
      </c>
      <c r="D888" s="25"/>
      <c r="E888" s="25"/>
      <c r="F888" s="20" t="str">
        <f t="shared" si="72"/>
        <v>-</v>
      </c>
      <c r="G888" s="20" t="str">
        <f t="shared" si="73"/>
        <v>-</v>
      </c>
      <c r="H888" s="21" t="str">
        <f t="shared" ca="1" si="74"/>
        <v/>
      </c>
    </row>
    <row r="889" spans="2:8">
      <c r="B889" s="22">
        <f t="shared" si="70"/>
        <v>47169</v>
      </c>
      <c r="C889" s="18">
        <f t="shared" si="71"/>
        <v>3</v>
      </c>
      <c r="D889" s="25"/>
      <c r="E889" s="25"/>
      <c r="F889" s="20" t="str">
        <f t="shared" si="72"/>
        <v>-</v>
      </c>
      <c r="G889" s="20" t="str">
        <f t="shared" si="73"/>
        <v>-</v>
      </c>
      <c r="H889" s="21" t="str">
        <f t="shared" ca="1" si="74"/>
        <v/>
      </c>
    </row>
    <row r="890" spans="2:8">
      <c r="B890" s="22">
        <f t="shared" si="70"/>
        <v>47170</v>
      </c>
      <c r="C890" s="18">
        <f t="shared" si="71"/>
        <v>4</v>
      </c>
      <c r="D890" s="25"/>
      <c r="E890" s="25"/>
      <c r="F890" s="20" t="str">
        <f t="shared" si="72"/>
        <v>-</v>
      </c>
      <c r="G890" s="20" t="str">
        <f t="shared" si="73"/>
        <v>-</v>
      </c>
      <c r="H890" s="21" t="str">
        <f t="shared" ca="1" si="74"/>
        <v/>
      </c>
    </row>
    <row r="891" spans="2:8">
      <c r="B891" s="22">
        <f t="shared" si="70"/>
        <v>47171</v>
      </c>
      <c r="C891" s="18">
        <f t="shared" si="71"/>
        <v>5</v>
      </c>
      <c r="D891" s="25"/>
      <c r="E891" s="25"/>
      <c r="F891" s="20" t="str">
        <f t="shared" si="72"/>
        <v>-</v>
      </c>
      <c r="G891" s="20" t="str">
        <f t="shared" si="73"/>
        <v>-</v>
      </c>
      <c r="H891" s="21" t="str">
        <f t="shared" ca="1" si="74"/>
        <v/>
      </c>
    </row>
    <row r="892" spans="2:8">
      <c r="B892" s="22">
        <f t="shared" si="70"/>
        <v>47172</v>
      </c>
      <c r="C892" s="18">
        <f t="shared" si="71"/>
        <v>6</v>
      </c>
      <c r="D892" s="25"/>
      <c r="E892" s="25"/>
      <c r="F892" s="20">
        <f t="shared" si="72"/>
        <v>0</v>
      </c>
      <c r="G892" s="20">
        <f t="shared" si="73"/>
        <v>0</v>
      </c>
      <c r="H892" s="21" t="str">
        <f t="shared" ca="1" si="74"/>
        <v/>
      </c>
    </row>
    <row r="893" spans="2:8">
      <c r="B893" s="22">
        <f t="shared" si="70"/>
        <v>47173</v>
      </c>
      <c r="C893" s="18">
        <f t="shared" si="71"/>
        <v>7</v>
      </c>
      <c r="D893" s="25"/>
      <c r="E893" s="25"/>
      <c r="F893" s="20" t="str">
        <f t="shared" si="72"/>
        <v>-</v>
      </c>
      <c r="G893" s="20" t="str">
        <f t="shared" si="73"/>
        <v>-</v>
      </c>
      <c r="H893" s="21" t="str">
        <f t="shared" ca="1" si="74"/>
        <v/>
      </c>
    </row>
    <row r="894" spans="2:8">
      <c r="B894" s="22">
        <f t="shared" si="70"/>
        <v>47174</v>
      </c>
      <c r="C894" s="18">
        <f t="shared" si="71"/>
        <v>1</v>
      </c>
      <c r="D894" s="25"/>
      <c r="E894" s="25"/>
      <c r="F894" s="20" t="str">
        <f t="shared" si="72"/>
        <v>-</v>
      </c>
      <c r="G894" s="20" t="str">
        <f t="shared" si="73"/>
        <v>-</v>
      </c>
      <c r="H894" s="21" t="str">
        <f t="shared" ca="1" si="74"/>
        <v/>
      </c>
    </row>
    <row r="895" spans="2:8">
      <c r="B895" s="22">
        <f t="shared" si="70"/>
        <v>47175</v>
      </c>
      <c r="C895" s="18">
        <f t="shared" si="71"/>
        <v>2</v>
      </c>
      <c r="D895" s="25"/>
      <c r="E895" s="25"/>
      <c r="F895" s="20" t="str">
        <f t="shared" si="72"/>
        <v>-</v>
      </c>
      <c r="G895" s="20" t="str">
        <f t="shared" si="73"/>
        <v>-</v>
      </c>
      <c r="H895" s="21" t="str">
        <f t="shared" ca="1" si="74"/>
        <v/>
      </c>
    </row>
    <row r="896" spans="2:8">
      <c r="B896" s="22">
        <f t="shared" si="70"/>
        <v>47176</v>
      </c>
      <c r="C896" s="18">
        <f t="shared" si="71"/>
        <v>3</v>
      </c>
      <c r="D896" s="25"/>
      <c r="E896" s="25"/>
      <c r="F896" s="20" t="str">
        <f t="shared" si="72"/>
        <v>-</v>
      </c>
      <c r="G896" s="20" t="str">
        <f t="shared" si="73"/>
        <v>-</v>
      </c>
      <c r="H896" s="21" t="str">
        <f t="shared" ca="1" si="74"/>
        <v/>
      </c>
    </row>
    <row r="897" spans="2:8">
      <c r="B897" s="22">
        <f t="shared" si="70"/>
        <v>47177</v>
      </c>
      <c r="C897" s="18">
        <f t="shared" si="71"/>
        <v>4</v>
      </c>
      <c r="D897" s="25"/>
      <c r="E897" s="25"/>
      <c r="F897" s="20" t="str">
        <f t="shared" si="72"/>
        <v>-</v>
      </c>
      <c r="G897" s="20" t="str">
        <f t="shared" si="73"/>
        <v>-</v>
      </c>
      <c r="H897" s="21" t="str">
        <f t="shared" ca="1" si="74"/>
        <v/>
      </c>
    </row>
    <row r="898" spans="2:8">
      <c r="B898" s="22">
        <f t="shared" si="70"/>
        <v>47178</v>
      </c>
      <c r="C898" s="18">
        <f t="shared" si="71"/>
        <v>5</v>
      </c>
      <c r="D898" s="25"/>
      <c r="E898" s="25"/>
      <c r="F898" s="20" t="str">
        <f t="shared" si="72"/>
        <v>-</v>
      </c>
      <c r="G898" s="20" t="str">
        <f t="shared" si="73"/>
        <v>-</v>
      </c>
      <c r="H898" s="21" t="str">
        <f t="shared" ca="1" si="74"/>
        <v/>
      </c>
    </row>
    <row r="899" spans="2:8">
      <c r="B899" s="22">
        <f t="shared" ref="B899:B962" si="75">B898+1</f>
        <v>47179</v>
      </c>
      <c r="C899" s="18">
        <f t="shared" si="71"/>
        <v>6</v>
      </c>
      <c r="D899" s="25"/>
      <c r="E899" s="25"/>
      <c r="F899" s="20">
        <f t="shared" si="72"/>
        <v>0</v>
      </c>
      <c r="G899" s="20">
        <f t="shared" si="73"/>
        <v>0</v>
      </c>
      <c r="H899" s="21" t="str">
        <f t="shared" ca="1" si="74"/>
        <v/>
      </c>
    </row>
    <row r="900" spans="2:8">
      <c r="B900" s="22">
        <f t="shared" si="75"/>
        <v>47180</v>
      </c>
      <c r="C900" s="18">
        <f t="shared" si="71"/>
        <v>7</v>
      </c>
      <c r="D900" s="25"/>
      <c r="E900" s="25"/>
      <c r="F900" s="20" t="str">
        <f t="shared" si="72"/>
        <v>-</v>
      </c>
      <c r="G900" s="20" t="str">
        <f t="shared" si="73"/>
        <v>-</v>
      </c>
      <c r="H900" s="21" t="str">
        <f t="shared" ca="1" si="74"/>
        <v/>
      </c>
    </row>
    <row r="901" spans="2:8">
      <c r="B901" s="22">
        <f t="shared" si="75"/>
        <v>47181</v>
      </c>
      <c r="C901" s="18">
        <f t="shared" si="71"/>
        <v>1</v>
      </c>
      <c r="D901" s="25"/>
      <c r="E901" s="25"/>
      <c r="F901" s="20" t="str">
        <f t="shared" si="72"/>
        <v>-</v>
      </c>
      <c r="G901" s="20" t="str">
        <f t="shared" si="73"/>
        <v>-</v>
      </c>
      <c r="H901" s="21" t="str">
        <f t="shared" ca="1" si="74"/>
        <v/>
      </c>
    </row>
    <row r="902" spans="2:8">
      <c r="B902" s="22">
        <f t="shared" si="75"/>
        <v>47182</v>
      </c>
      <c r="C902" s="18">
        <f t="shared" si="71"/>
        <v>2</v>
      </c>
      <c r="D902" s="25"/>
      <c r="E902" s="25"/>
      <c r="F902" s="20" t="str">
        <f t="shared" si="72"/>
        <v>-</v>
      </c>
      <c r="G902" s="20" t="str">
        <f t="shared" si="73"/>
        <v>-</v>
      </c>
      <c r="H902" s="21" t="str">
        <f t="shared" ca="1" si="74"/>
        <v/>
      </c>
    </row>
    <row r="903" spans="2:8">
      <c r="B903" s="22">
        <f t="shared" si="75"/>
        <v>47183</v>
      </c>
      <c r="C903" s="18">
        <f t="shared" si="71"/>
        <v>3</v>
      </c>
      <c r="D903" s="25"/>
      <c r="E903" s="25"/>
      <c r="F903" s="20" t="str">
        <f t="shared" si="72"/>
        <v>-</v>
      </c>
      <c r="G903" s="20" t="str">
        <f t="shared" si="73"/>
        <v>-</v>
      </c>
      <c r="H903" s="21" t="str">
        <f t="shared" ca="1" si="74"/>
        <v/>
      </c>
    </row>
    <row r="904" spans="2:8">
      <c r="B904" s="22">
        <f t="shared" si="75"/>
        <v>47184</v>
      </c>
      <c r="C904" s="18">
        <f t="shared" si="71"/>
        <v>4</v>
      </c>
      <c r="D904" s="25"/>
      <c r="E904" s="25"/>
      <c r="F904" s="20" t="str">
        <f t="shared" si="72"/>
        <v>-</v>
      </c>
      <c r="G904" s="20" t="str">
        <f t="shared" si="73"/>
        <v>-</v>
      </c>
      <c r="H904" s="21" t="str">
        <f t="shared" ca="1" si="74"/>
        <v/>
      </c>
    </row>
    <row r="905" spans="2:8">
      <c r="B905" s="22">
        <f t="shared" si="75"/>
        <v>47185</v>
      </c>
      <c r="C905" s="18">
        <f t="shared" si="71"/>
        <v>5</v>
      </c>
      <c r="D905" s="25"/>
      <c r="E905" s="25"/>
      <c r="F905" s="20" t="str">
        <f t="shared" si="72"/>
        <v>-</v>
      </c>
      <c r="G905" s="20" t="str">
        <f t="shared" si="73"/>
        <v>-</v>
      </c>
      <c r="H905" s="21" t="str">
        <f t="shared" ca="1" si="74"/>
        <v/>
      </c>
    </row>
    <row r="906" spans="2:8">
      <c r="B906" s="22">
        <f t="shared" si="75"/>
        <v>47186</v>
      </c>
      <c r="C906" s="18">
        <f t="shared" si="71"/>
        <v>6</v>
      </c>
      <c r="D906" s="25"/>
      <c r="E906" s="25"/>
      <c r="F906" s="20">
        <f t="shared" si="72"/>
        <v>0</v>
      </c>
      <c r="G906" s="20">
        <f t="shared" si="73"/>
        <v>0</v>
      </c>
      <c r="H906" s="21" t="str">
        <f t="shared" ca="1" si="74"/>
        <v/>
      </c>
    </row>
    <row r="907" spans="2:8">
      <c r="B907" s="22">
        <f t="shared" si="75"/>
        <v>47187</v>
      </c>
      <c r="C907" s="18">
        <f t="shared" ref="C907:C970" si="76">WEEKDAY(B907)</f>
        <v>7</v>
      </c>
      <c r="D907" s="25"/>
      <c r="E907" s="25"/>
      <c r="F907" s="20" t="str">
        <f t="shared" si="72"/>
        <v>-</v>
      </c>
      <c r="G907" s="20" t="str">
        <f t="shared" si="73"/>
        <v>-</v>
      </c>
      <c r="H907" s="21" t="str">
        <f t="shared" ca="1" si="74"/>
        <v/>
      </c>
    </row>
    <row r="908" spans="2:8">
      <c r="B908" s="22">
        <f t="shared" si="75"/>
        <v>47188</v>
      </c>
      <c r="C908" s="18">
        <f t="shared" si="76"/>
        <v>1</v>
      </c>
      <c r="D908" s="25"/>
      <c r="E908" s="25"/>
      <c r="F908" s="20" t="str">
        <f t="shared" si="72"/>
        <v>-</v>
      </c>
      <c r="G908" s="20" t="str">
        <f t="shared" si="73"/>
        <v>-</v>
      </c>
      <c r="H908" s="21" t="str">
        <f t="shared" ca="1" si="74"/>
        <v/>
      </c>
    </row>
    <row r="909" spans="2:8">
      <c r="B909" s="22">
        <f t="shared" si="75"/>
        <v>47189</v>
      </c>
      <c r="C909" s="18">
        <f t="shared" si="76"/>
        <v>2</v>
      </c>
      <c r="D909" s="25"/>
      <c r="E909" s="25"/>
      <c r="F909" s="20" t="str">
        <f t="shared" si="72"/>
        <v>-</v>
      </c>
      <c r="G909" s="20" t="str">
        <f t="shared" si="73"/>
        <v>-</v>
      </c>
      <c r="H909" s="21" t="str">
        <f t="shared" ca="1" si="74"/>
        <v/>
      </c>
    </row>
    <row r="910" spans="2:8">
      <c r="B910" s="22">
        <f t="shared" si="75"/>
        <v>47190</v>
      </c>
      <c r="C910" s="18">
        <f t="shared" si="76"/>
        <v>3</v>
      </c>
      <c r="D910" s="25"/>
      <c r="E910" s="25"/>
      <c r="F910" s="20" t="str">
        <f t="shared" si="72"/>
        <v>-</v>
      </c>
      <c r="G910" s="20" t="str">
        <f t="shared" si="73"/>
        <v>-</v>
      </c>
      <c r="H910" s="21" t="str">
        <f t="shared" ca="1" si="74"/>
        <v/>
      </c>
    </row>
    <row r="911" spans="2:8">
      <c r="B911" s="22">
        <f t="shared" si="75"/>
        <v>47191</v>
      </c>
      <c r="C911" s="18">
        <f t="shared" si="76"/>
        <v>4</v>
      </c>
      <c r="D911" s="25"/>
      <c r="E911" s="25"/>
      <c r="F911" s="20" t="str">
        <f t="shared" si="72"/>
        <v>-</v>
      </c>
      <c r="G911" s="20" t="str">
        <f t="shared" si="73"/>
        <v>-</v>
      </c>
      <c r="H911" s="21" t="str">
        <f t="shared" ca="1" si="74"/>
        <v/>
      </c>
    </row>
    <row r="912" spans="2:8">
      <c r="B912" s="22">
        <f t="shared" si="75"/>
        <v>47192</v>
      </c>
      <c r="C912" s="18">
        <f t="shared" si="76"/>
        <v>5</v>
      </c>
      <c r="D912" s="25"/>
      <c r="E912" s="25"/>
      <c r="F912" s="20" t="str">
        <f t="shared" si="72"/>
        <v>-</v>
      </c>
      <c r="G912" s="20" t="str">
        <f t="shared" si="73"/>
        <v>-</v>
      </c>
      <c r="H912" s="21" t="str">
        <f t="shared" ca="1" si="74"/>
        <v/>
      </c>
    </row>
    <row r="913" spans="2:8">
      <c r="B913" s="22">
        <f t="shared" si="75"/>
        <v>47193</v>
      </c>
      <c r="C913" s="18">
        <f t="shared" si="76"/>
        <v>6</v>
      </c>
      <c r="D913" s="25"/>
      <c r="E913" s="25"/>
      <c r="F913" s="20">
        <f t="shared" ref="F913:F976" si="77">IF(MOD(C913-$C$7,7)=5,COUNTIFS(C907:C913,1,D907:D913,"■")+COUNTIFS(C907:C913,7,D907:D913,"■"),"-")</f>
        <v>0</v>
      </c>
      <c r="G913" s="20">
        <f t="shared" ref="G913:G976" si="78">IF(MOD(C913-$C$7,7)=5,COUNTIF(E907:E913,"○")+COUNTIF(E907:E913,"●"),"-")</f>
        <v>0</v>
      </c>
      <c r="H913" s="21" t="str">
        <f t="shared" ref="H913:H976" ca="1" si="79">IF(AND(D913="",OFFSET(D913,-MOD(C913-$C$7+1,7),0)=""),"",IF(MOD(C913-$C$7,7)&lt;&gt;5,"-",IF(F913&lt;=G913,"達成","×")))</f>
        <v/>
      </c>
    </row>
    <row r="914" spans="2:8">
      <c r="B914" s="22">
        <f t="shared" si="75"/>
        <v>47194</v>
      </c>
      <c r="C914" s="18">
        <f t="shared" si="76"/>
        <v>7</v>
      </c>
      <c r="D914" s="25"/>
      <c r="E914" s="25"/>
      <c r="F914" s="20" t="str">
        <f t="shared" si="77"/>
        <v>-</v>
      </c>
      <c r="G914" s="20" t="str">
        <f t="shared" si="78"/>
        <v>-</v>
      </c>
      <c r="H914" s="21" t="str">
        <f t="shared" ca="1" si="79"/>
        <v/>
      </c>
    </row>
    <row r="915" spans="2:8">
      <c r="B915" s="22">
        <f t="shared" si="75"/>
        <v>47195</v>
      </c>
      <c r="C915" s="18">
        <f t="shared" si="76"/>
        <v>1</v>
      </c>
      <c r="D915" s="25"/>
      <c r="E915" s="25"/>
      <c r="F915" s="20" t="str">
        <f t="shared" si="77"/>
        <v>-</v>
      </c>
      <c r="G915" s="20" t="str">
        <f t="shared" si="78"/>
        <v>-</v>
      </c>
      <c r="H915" s="21" t="str">
        <f t="shared" ca="1" si="79"/>
        <v/>
      </c>
    </row>
    <row r="916" spans="2:8">
      <c r="B916" s="22">
        <f t="shared" si="75"/>
        <v>47196</v>
      </c>
      <c r="C916" s="18">
        <f t="shared" si="76"/>
        <v>2</v>
      </c>
      <c r="D916" s="25"/>
      <c r="E916" s="25"/>
      <c r="F916" s="20" t="str">
        <f t="shared" si="77"/>
        <v>-</v>
      </c>
      <c r="G916" s="20" t="str">
        <f t="shared" si="78"/>
        <v>-</v>
      </c>
      <c r="H916" s="21" t="str">
        <f t="shared" ca="1" si="79"/>
        <v/>
      </c>
    </row>
    <row r="917" spans="2:8">
      <c r="B917" s="22">
        <f t="shared" si="75"/>
        <v>47197</v>
      </c>
      <c r="C917" s="18">
        <f t="shared" si="76"/>
        <v>3</v>
      </c>
      <c r="D917" s="25"/>
      <c r="E917" s="25"/>
      <c r="F917" s="20" t="str">
        <f t="shared" si="77"/>
        <v>-</v>
      </c>
      <c r="G917" s="20" t="str">
        <f t="shared" si="78"/>
        <v>-</v>
      </c>
      <c r="H917" s="21" t="str">
        <f t="shared" ca="1" si="79"/>
        <v/>
      </c>
    </row>
    <row r="918" spans="2:8">
      <c r="B918" s="22">
        <f t="shared" si="75"/>
        <v>47198</v>
      </c>
      <c r="C918" s="18">
        <f t="shared" si="76"/>
        <v>4</v>
      </c>
      <c r="D918" s="25"/>
      <c r="E918" s="25"/>
      <c r="F918" s="20" t="str">
        <f t="shared" si="77"/>
        <v>-</v>
      </c>
      <c r="G918" s="20" t="str">
        <f t="shared" si="78"/>
        <v>-</v>
      </c>
      <c r="H918" s="21" t="str">
        <f t="shared" ca="1" si="79"/>
        <v/>
      </c>
    </row>
    <row r="919" spans="2:8">
      <c r="B919" s="22">
        <f t="shared" si="75"/>
        <v>47199</v>
      </c>
      <c r="C919" s="18">
        <f t="shared" si="76"/>
        <v>5</v>
      </c>
      <c r="D919" s="25"/>
      <c r="E919" s="25"/>
      <c r="F919" s="20" t="str">
        <f t="shared" si="77"/>
        <v>-</v>
      </c>
      <c r="G919" s="20" t="str">
        <f t="shared" si="78"/>
        <v>-</v>
      </c>
      <c r="H919" s="21" t="str">
        <f t="shared" ca="1" si="79"/>
        <v/>
      </c>
    </row>
    <row r="920" spans="2:8">
      <c r="B920" s="22">
        <f t="shared" si="75"/>
        <v>47200</v>
      </c>
      <c r="C920" s="18">
        <f t="shared" si="76"/>
        <v>6</v>
      </c>
      <c r="D920" s="25"/>
      <c r="E920" s="25"/>
      <c r="F920" s="20">
        <f t="shared" si="77"/>
        <v>0</v>
      </c>
      <c r="G920" s="20">
        <f t="shared" si="78"/>
        <v>0</v>
      </c>
      <c r="H920" s="21" t="str">
        <f t="shared" ca="1" si="79"/>
        <v/>
      </c>
    </row>
    <row r="921" spans="2:8">
      <c r="B921" s="22">
        <f t="shared" si="75"/>
        <v>47201</v>
      </c>
      <c r="C921" s="18">
        <f t="shared" si="76"/>
        <v>7</v>
      </c>
      <c r="D921" s="25"/>
      <c r="E921" s="25"/>
      <c r="F921" s="20" t="str">
        <f t="shared" si="77"/>
        <v>-</v>
      </c>
      <c r="G921" s="20" t="str">
        <f t="shared" si="78"/>
        <v>-</v>
      </c>
      <c r="H921" s="21" t="str">
        <f t="shared" ca="1" si="79"/>
        <v/>
      </c>
    </row>
    <row r="922" spans="2:8">
      <c r="B922" s="22">
        <f t="shared" si="75"/>
        <v>47202</v>
      </c>
      <c r="C922" s="18">
        <f t="shared" si="76"/>
        <v>1</v>
      </c>
      <c r="D922" s="25"/>
      <c r="E922" s="25"/>
      <c r="F922" s="20" t="str">
        <f t="shared" si="77"/>
        <v>-</v>
      </c>
      <c r="G922" s="20" t="str">
        <f t="shared" si="78"/>
        <v>-</v>
      </c>
      <c r="H922" s="21" t="str">
        <f t="shared" ca="1" si="79"/>
        <v/>
      </c>
    </row>
    <row r="923" spans="2:8">
      <c r="B923" s="22">
        <f t="shared" si="75"/>
        <v>47203</v>
      </c>
      <c r="C923" s="18">
        <f t="shared" si="76"/>
        <v>2</v>
      </c>
      <c r="D923" s="25"/>
      <c r="E923" s="25"/>
      <c r="F923" s="20" t="str">
        <f t="shared" si="77"/>
        <v>-</v>
      </c>
      <c r="G923" s="20" t="str">
        <f t="shared" si="78"/>
        <v>-</v>
      </c>
      <c r="H923" s="21" t="str">
        <f t="shared" ca="1" si="79"/>
        <v/>
      </c>
    </row>
    <row r="924" spans="2:8">
      <c r="B924" s="22">
        <f t="shared" si="75"/>
        <v>47204</v>
      </c>
      <c r="C924" s="18">
        <f t="shared" si="76"/>
        <v>3</v>
      </c>
      <c r="D924" s="25"/>
      <c r="E924" s="25"/>
      <c r="F924" s="20" t="str">
        <f t="shared" si="77"/>
        <v>-</v>
      </c>
      <c r="G924" s="20" t="str">
        <f t="shared" si="78"/>
        <v>-</v>
      </c>
      <c r="H924" s="21" t="str">
        <f t="shared" ca="1" si="79"/>
        <v/>
      </c>
    </row>
    <row r="925" spans="2:8">
      <c r="B925" s="22">
        <f t="shared" si="75"/>
        <v>47205</v>
      </c>
      <c r="C925" s="18">
        <f t="shared" si="76"/>
        <v>4</v>
      </c>
      <c r="D925" s="25"/>
      <c r="E925" s="25"/>
      <c r="F925" s="20" t="str">
        <f t="shared" si="77"/>
        <v>-</v>
      </c>
      <c r="G925" s="20" t="str">
        <f t="shared" si="78"/>
        <v>-</v>
      </c>
      <c r="H925" s="21" t="str">
        <f t="shared" ca="1" si="79"/>
        <v/>
      </c>
    </row>
    <row r="926" spans="2:8">
      <c r="B926" s="22">
        <f t="shared" si="75"/>
        <v>47206</v>
      </c>
      <c r="C926" s="18">
        <f t="shared" si="76"/>
        <v>5</v>
      </c>
      <c r="D926" s="25"/>
      <c r="E926" s="25"/>
      <c r="F926" s="20" t="str">
        <f t="shared" si="77"/>
        <v>-</v>
      </c>
      <c r="G926" s="20" t="str">
        <f t="shared" si="78"/>
        <v>-</v>
      </c>
      <c r="H926" s="21" t="str">
        <f t="shared" ca="1" si="79"/>
        <v/>
      </c>
    </row>
    <row r="927" spans="2:8">
      <c r="B927" s="22">
        <f t="shared" si="75"/>
        <v>47207</v>
      </c>
      <c r="C927" s="18">
        <f t="shared" si="76"/>
        <v>6</v>
      </c>
      <c r="D927" s="25"/>
      <c r="E927" s="25"/>
      <c r="F927" s="20">
        <f t="shared" si="77"/>
        <v>0</v>
      </c>
      <c r="G927" s="20">
        <f t="shared" si="78"/>
        <v>0</v>
      </c>
      <c r="H927" s="21" t="str">
        <f t="shared" ca="1" si="79"/>
        <v/>
      </c>
    </row>
    <row r="928" spans="2:8">
      <c r="B928" s="22">
        <f t="shared" si="75"/>
        <v>47208</v>
      </c>
      <c r="C928" s="18">
        <f t="shared" si="76"/>
        <v>7</v>
      </c>
      <c r="D928" s="25"/>
      <c r="E928" s="25"/>
      <c r="F928" s="20" t="str">
        <f t="shared" si="77"/>
        <v>-</v>
      </c>
      <c r="G928" s="20" t="str">
        <f t="shared" si="78"/>
        <v>-</v>
      </c>
      <c r="H928" s="21" t="str">
        <f t="shared" ca="1" si="79"/>
        <v/>
      </c>
    </row>
    <row r="929" spans="2:8">
      <c r="B929" s="22">
        <f t="shared" si="75"/>
        <v>47209</v>
      </c>
      <c r="C929" s="18">
        <f t="shared" si="76"/>
        <v>1</v>
      </c>
      <c r="D929" s="25"/>
      <c r="E929" s="25"/>
      <c r="F929" s="20" t="str">
        <f t="shared" si="77"/>
        <v>-</v>
      </c>
      <c r="G929" s="20" t="str">
        <f t="shared" si="78"/>
        <v>-</v>
      </c>
      <c r="H929" s="21" t="str">
        <f t="shared" ca="1" si="79"/>
        <v/>
      </c>
    </row>
    <row r="930" spans="2:8">
      <c r="B930" s="22">
        <f t="shared" si="75"/>
        <v>47210</v>
      </c>
      <c r="C930" s="18">
        <f t="shared" si="76"/>
        <v>2</v>
      </c>
      <c r="D930" s="25"/>
      <c r="E930" s="25"/>
      <c r="F930" s="20" t="str">
        <f t="shared" si="77"/>
        <v>-</v>
      </c>
      <c r="G930" s="20" t="str">
        <f t="shared" si="78"/>
        <v>-</v>
      </c>
      <c r="H930" s="21" t="str">
        <f t="shared" ca="1" si="79"/>
        <v/>
      </c>
    </row>
    <row r="931" spans="2:8">
      <c r="B931" s="22">
        <f t="shared" si="75"/>
        <v>47211</v>
      </c>
      <c r="C931" s="18">
        <f t="shared" si="76"/>
        <v>3</v>
      </c>
      <c r="D931" s="25"/>
      <c r="E931" s="25"/>
      <c r="F931" s="20" t="str">
        <f t="shared" si="77"/>
        <v>-</v>
      </c>
      <c r="G931" s="20" t="str">
        <f t="shared" si="78"/>
        <v>-</v>
      </c>
      <c r="H931" s="21" t="str">
        <f t="shared" ca="1" si="79"/>
        <v/>
      </c>
    </row>
    <row r="932" spans="2:8">
      <c r="B932" s="22">
        <f t="shared" si="75"/>
        <v>47212</v>
      </c>
      <c r="C932" s="18">
        <f t="shared" si="76"/>
        <v>4</v>
      </c>
      <c r="D932" s="25"/>
      <c r="E932" s="25"/>
      <c r="F932" s="20" t="str">
        <f t="shared" si="77"/>
        <v>-</v>
      </c>
      <c r="G932" s="20" t="str">
        <f t="shared" si="78"/>
        <v>-</v>
      </c>
      <c r="H932" s="21" t="str">
        <f t="shared" ca="1" si="79"/>
        <v/>
      </c>
    </row>
    <row r="933" spans="2:8">
      <c r="B933" s="22">
        <f t="shared" si="75"/>
        <v>47213</v>
      </c>
      <c r="C933" s="18">
        <f t="shared" si="76"/>
        <v>5</v>
      </c>
      <c r="D933" s="25"/>
      <c r="E933" s="25"/>
      <c r="F933" s="20" t="str">
        <f t="shared" si="77"/>
        <v>-</v>
      </c>
      <c r="G933" s="20" t="str">
        <f t="shared" si="78"/>
        <v>-</v>
      </c>
      <c r="H933" s="21" t="str">
        <f t="shared" ca="1" si="79"/>
        <v/>
      </c>
    </row>
    <row r="934" spans="2:8">
      <c r="B934" s="22">
        <f t="shared" si="75"/>
        <v>47214</v>
      </c>
      <c r="C934" s="18">
        <f t="shared" si="76"/>
        <v>6</v>
      </c>
      <c r="D934" s="25"/>
      <c r="E934" s="25"/>
      <c r="F934" s="20">
        <f t="shared" si="77"/>
        <v>0</v>
      </c>
      <c r="G934" s="20">
        <f t="shared" si="78"/>
        <v>0</v>
      </c>
      <c r="H934" s="21" t="str">
        <f t="shared" ca="1" si="79"/>
        <v/>
      </c>
    </row>
    <row r="935" spans="2:8">
      <c r="B935" s="22">
        <f t="shared" si="75"/>
        <v>47215</v>
      </c>
      <c r="C935" s="18">
        <f t="shared" si="76"/>
        <v>7</v>
      </c>
      <c r="D935" s="25"/>
      <c r="E935" s="25"/>
      <c r="F935" s="20" t="str">
        <f t="shared" si="77"/>
        <v>-</v>
      </c>
      <c r="G935" s="20" t="str">
        <f t="shared" si="78"/>
        <v>-</v>
      </c>
      <c r="H935" s="21" t="str">
        <f t="shared" ca="1" si="79"/>
        <v/>
      </c>
    </row>
    <row r="936" spans="2:8">
      <c r="B936" s="22">
        <f t="shared" si="75"/>
        <v>47216</v>
      </c>
      <c r="C936" s="18">
        <f t="shared" si="76"/>
        <v>1</v>
      </c>
      <c r="D936" s="25"/>
      <c r="E936" s="25"/>
      <c r="F936" s="20" t="str">
        <f t="shared" si="77"/>
        <v>-</v>
      </c>
      <c r="G936" s="20" t="str">
        <f t="shared" si="78"/>
        <v>-</v>
      </c>
      <c r="H936" s="21" t="str">
        <f t="shared" ca="1" si="79"/>
        <v/>
      </c>
    </row>
    <row r="937" spans="2:8">
      <c r="B937" s="22">
        <f t="shared" si="75"/>
        <v>47217</v>
      </c>
      <c r="C937" s="18">
        <f t="shared" si="76"/>
        <v>2</v>
      </c>
      <c r="D937" s="25"/>
      <c r="E937" s="25"/>
      <c r="F937" s="20" t="str">
        <f t="shared" si="77"/>
        <v>-</v>
      </c>
      <c r="G937" s="20" t="str">
        <f t="shared" si="78"/>
        <v>-</v>
      </c>
      <c r="H937" s="21" t="str">
        <f t="shared" ca="1" si="79"/>
        <v/>
      </c>
    </row>
    <row r="938" spans="2:8">
      <c r="B938" s="22">
        <f t="shared" si="75"/>
        <v>47218</v>
      </c>
      <c r="C938" s="18">
        <f t="shared" si="76"/>
        <v>3</v>
      </c>
      <c r="D938" s="25"/>
      <c r="E938" s="25"/>
      <c r="F938" s="20" t="str">
        <f t="shared" si="77"/>
        <v>-</v>
      </c>
      <c r="G938" s="20" t="str">
        <f t="shared" si="78"/>
        <v>-</v>
      </c>
      <c r="H938" s="21" t="str">
        <f t="shared" ca="1" si="79"/>
        <v/>
      </c>
    </row>
    <row r="939" spans="2:8">
      <c r="B939" s="22">
        <f t="shared" si="75"/>
        <v>47219</v>
      </c>
      <c r="C939" s="18">
        <f t="shared" si="76"/>
        <v>4</v>
      </c>
      <c r="D939" s="25"/>
      <c r="E939" s="25"/>
      <c r="F939" s="20" t="str">
        <f t="shared" si="77"/>
        <v>-</v>
      </c>
      <c r="G939" s="20" t="str">
        <f t="shared" si="78"/>
        <v>-</v>
      </c>
      <c r="H939" s="21" t="str">
        <f t="shared" ca="1" si="79"/>
        <v/>
      </c>
    </row>
    <row r="940" spans="2:8">
      <c r="B940" s="22">
        <f t="shared" si="75"/>
        <v>47220</v>
      </c>
      <c r="C940" s="18">
        <f t="shared" si="76"/>
        <v>5</v>
      </c>
      <c r="D940" s="25"/>
      <c r="E940" s="25"/>
      <c r="F940" s="20" t="str">
        <f t="shared" si="77"/>
        <v>-</v>
      </c>
      <c r="G940" s="20" t="str">
        <f t="shared" si="78"/>
        <v>-</v>
      </c>
      <c r="H940" s="21" t="str">
        <f t="shared" ca="1" si="79"/>
        <v/>
      </c>
    </row>
    <row r="941" spans="2:8">
      <c r="B941" s="22">
        <f t="shared" si="75"/>
        <v>47221</v>
      </c>
      <c r="C941" s="18">
        <f t="shared" si="76"/>
        <v>6</v>
      </c>
      <c r="D941" s="25"/>
      <c r="E941" s="25"/>
      <c r="F941" s="20">
        <f t="shared" si="77"/>
        <v>0</v>
      </c>
      <c r="G941" s="20">
        <f t="shared" si="78"/>
        <v>0</v>
      </c>
      <c r="H941" s="21" t="str">
        <f t="shared" ca="1" si="79"/>
        <v/>
      </c>
    </row>
    <row r="942" spans="2:8">
      <c r="B942" s="22">
        <f t="shared" si="75"/>
        <v>47222</v>
      </c>
      <c r="C942" s="18">
        <f t="shared" si="76"/>
        <v>7</v>
      </c>
      <c r="D942" s="25"/>
      <c r="E942" s="25"/>
      <c r="F942" s="20" t="str">
        <f t="shared" si="77"/>
        <v>-</v>
      </c>
      <c r="G942" s="20" t="str">
        <f t="shared" si="78"/>
        <v>-</v>
      </c>
      <c r="H942" s="21" t="str">
        <f t="shared" ca="1" si="79"/>
        <v/>
      </c>
    </row>
    <row r="943" spans="2:8">
      <c r="B943" s="22">
        <f t="shared" si="75"/>
        <v>47223</v>
      </c>
      <c r="C943" s="18">
        <f t="shared" si="76"/>
        <v>1</v>
      </c>
      <c r="D943" s="25"/>
      <c r="E943" s="25"/>
      <c r="F943" s="20" t="str">
        <f t="shared" si="77"/>
        <v>-</v>
      </c>
      <c r="G943" s="20" t="str">
        <f t="shared" si="78"/>
        <v>-</v>
      </c>
      <c r="H943" s="21" t="str">
        <f t="shared" ca="1" si="79"/>
        <v/>
      </c>
    </row>
    <row r="944" spans="2:8">
      <c r="B944" s="22">
        <f t="shared" si="75"/>
        <v>47224</v>
      </c>
      <c r="C944" s="18">
        <f t="shared" si="76"/>
        <v>2</v>
      </c>
      <c r="D944" s="25"/>
      <c r="E944" s="25"/>
      <c r="F944" s="20" t="str">
        <f t="shared" si="77"/>
        <v>-</v>
      </c>
      <c r="G944" s="20" t="str">
        <f t="shared" si="78"/>
        <v>-</v>
      </c>
      <c r="H944" s="21" t="str">
        <f t="shared" ca="1" si="79"/>
        <v/>
      </c>
    </row>
    <row r="945" spans="2:8">
      <c r="B945" s="22">
        <f t="shared" si="75"/>
        <v>47225</v>
      </c>
      <c r="C945" s="18">
        <f t="shared" si="76"/>
        <v>3</v>
      </c>
      <c r="D945" s="25"/>
      <c r="E945" s="25"/>
      <c r="F945" s="20" t="str">
        <f t="shared" si="77"/>
        <v>-</v>
      </c>
      <c r="G945" s="20" t="str">
        <f t="shared" si="78"/>
        <v>-</v>
      </c>
      <c r="H945" s="21" t="str">
        <f t="shared" ca="1" si="79"/>
        <v/>
      </c>
    </row>
    <row r="946" spans="2:8">
      <c r="B946" s="22">
        <f t="shared" si="75"/>
        <v>47226</v>
      </c>
      <c r="C946" s="18">
        <f t="shared" si="76"/>
        <v>4</v>
      </c>
      <c r="D946" s="25"/>
      <c r="E946" s="25"/>
      <c r="F946" s="20" t="str">
        <f t="shared" si="77"/>
        <v>-</v>
      </c>
      <c r="G946" s="20" t="str">
        <f t="shared" si="78"/>
        <v>-</v>
      </c>
      <c r="H946" s="21" t="str">
        <f t="shared" ca="1" si="79"/>
        <v/>
      </c>
    </row>
    <row r="947" spans="2:8">
      <c r="B947" s="22">
        <f t="shared" si="75"/>
        <v>47227</v>
      </c>
      <c r="C947" s="18">
        <f t="shared" si="76"/>
        <v>5</v>
      </c>
      <c r="D947" s="25"/>
      <c r="E947" s="25"/>
      <c r="F947" s="20" t="str">
        <f t="shared" si="77"/>
        <v>-</v>
      </c>
      <c r="G947" s="20" t="str">
        <f t="shared" si="78"/>
        <v>-</v>
      </c>
      <c r="H947" s="21" t="str">
        <f t="shared" ca="1" si="79"/>
        <v/>
      </c>
    </row>
    <row r="948" spans="2:8">
      <c r="B948" s="22">
        <f t="shared" si="75"/>
        <v>47228</v>
      </c>
      <c r="C948" s="18">
        <f t="shared" si="76"/>
        <v>6</v>
      </c>
      <c r="D948" s="25"/>
      <c r="E948" s="25"/>
      <c r="F948" s="20">
        <f t="shared" si="77"/>
        <v>0</v>
      </c>
      <c r="G948" s="20">
        <f t="shared" si="78"/>
        <v>0</v>
      </c>
      <c r="H948" s="21" t="str">
        <f t="shared" ca="1" si="79"/>
        <v/>
      </c>
    </row>
    <row r="949" spans="2:8">
      <c r="B949" s="22">
        <f t="shared" si="75"/>
        <v>47229</v>
      </c>
      <c r="C949" s="18">
        <f t="shared" si="76"/>
        <v>7</v>
      </c>
      <c r="D949" s="25"/>
      <c r="E949" s="25"/>
      <c r="F949" s="20" t="str">
        <f t="shared" si="77"/>
        <v>-</v>
      </c>
      <c r="G949" s="20" t="str">
        <f t="shared" si="78"/>
        <v>-</v>
      </c>
      <c r="H949" s="21" t="str">
        <f t="shared" ca="1" si="79"/>
        <v/>
      </c>
    </row>
    <row r="950" spans="2:8">
      <c r="B950" s="22">
        <f t="shared" si="75"/>
        <v>47230</v>
      </c>
      <c r="C950" s="18">
        <f t="shared" si="76"/>
        <v>1</v>
      </c>
      <c r="D950" s="25"/>
      <c r="E950" s="25"/>
      <c r="F950" s="20" t="str">
        <f t="shared" si="77"/>
        <v>-</v>
      </c>
      <c r="G950" s="20" t="str">
        <f t="shared" si="78"/>
        <v>-</v>
      </c>
      <c r="H950" s="21" t="str">
        <f t="shared" ca="1" si="79"/>
        <v/>
      </c>
    </row>
    <row r="951" spans="2:8">
      <c r="B951" s="22">
        <f t="shared" si="75"/>
        <v>47231</v>
      </c>
      <c r="C951" s="18">
        <f t="shared" si="76"/>
        <v>2</v>
      </c>
      <c r="D951" s="25"/>
      <c r="E951" s="25"/>
      <c r="F951" s="20" t="str">
        <f t="shared" si="77"/>
        <v>-</v>
      </c>
      <c r="G951" s="20" t="str">
        <f t="shared" si="78"/>
        <v>-</v>
      </c>
      <c r="H951" s="21" t="str">
        <f t="shared" ca="1" si="79"/>
        <v/>
      </c>
    </row>
    <row r="952" spans="2:8">
      <c r="B952" s="22">
        <f t="shared" si="75"/>
        <v>47232</v>
      </c>
      <c r="C952" s="18">
        <f t="shared" si="76"/>
        <v>3</v>
      </c>
      <c r="D952" s="25"/>
      <c r="E952" s="25"/>
      <c r="F952" s="20" t="str">
        <f t="shared" si="77"/>
        <v>-</v>
      </c>
      <c r="G952" s="20" t="str">
        <f t="shared" si="78"/>
        <v>-</v>
      </c>
      <c r="H952" s="21" t="str">
        <f t="shared" ca="1" si="79"/>
        <v/>
      </c>
    </row>
    <row r="953" spans="2:8">
      <c r="B953" s="22">
        <f t="shared" si="75"/>
        <v>47233</v>
      </c>
      <c r="C953" s="18">
        <f t="shared" si="76"/>
        <v>4</v>
      </c>
      <c r="D953" s="25"/>
      <c r="E953" s="25"/>
      <c r="F953" s="20" t="str">
        <f t="shared" si="77"/>
        <v>-</v>
      </c>
      <c r="G953" s="20" t="str">
        <f t="shared" si="78"/>
        <v>-</v>
      </c>
      <c r="H953" s="21" t="str">
        <f t="shared" ca="1" si="79"/>
        <v/>
      </c>
    </row>
    <row r="954" spans="2:8">
      <c r="B954" s="22">
        <f t="shared" si="75"/>
        <v>47234</v>
      </c>
      <c r="C954" s="18">
        <f t="shared" si="76"/>
        <v>5</v>
      </c>
      <c r="D954" s="25"/>
      <c r="E954" s="25"/>
      <c r="F954" s="20" t="str">
        <f t="shared" si="77"/>
        <v>-</v>
      </c>
      <c r="G954" s="20" t="str">
        <f t="shared" si="78"/>
        <v>-</v>
      </c>
      <c r="H954" s="21" t="str">
        <f t="shared" ca="1" si="79"/>
        <v/>
      </c>
    </row>
    <row r="955" spans="2:8">
      <c r="B955" s="22">
        <f t="shared" si="75"/>
        <v>47235</v>
      </c>
      <c r="C955" s="18">
        <f t="shared" si="76"/>
        <v>6</v>
      </c>
      <c r="D955" s="25"/>
      <c r="E955" s="25"/>
      <c r="F955" s="20">
        <f t="shared" si="77"/>
        <v>0</v>
      </c>
      <c r="G955" s="20">
        <f t="shared" si="78"/>
        <v>0</v>
      </c>
      <c r="H955" s="21" t="str">
        <f t="shared" ca="1" si="79"/>
        <v/>
      </c>
    </row>
    <row r="956" spans="2:8">
      <c r="B956" s="22">
        <f t="shared" si="75"/>
        <v>47236</v>
      </c>
      <c r="C956" s="18">
        <f t="shared" si="76"/>
        <v>7</v>
      </c>
      <c r="D956" s="25"/>
      <c r="E956" s="25"/>
      <c r="F956" s="20" t="str">
        <f t="shared" si="77"/>
        <v>-</v>
      </c>
      <c r="G956" s="20" t="str">
        <f t="shared" si="78"/>
        <v>-</v>
      </c>
      <c r="H956" s="21" t="str">
        <f t="shared" ca="1" si="79"/>
        <v/>
      </c>
    </row>
    <row r="957" spans="2:8">
      <c r="B957" s="22">
        <f t="shared" si="75"/>
        <v>47237</v>
      </c>
      <c r="C957" s="18">
        <f t="shared" si="76"/>
        <v>1</v>
      </c>
      <c r="D957" s="25"/>
      <c r="E957" s="25"/>
      <c r="F957" s="20" t="str">
        <f t="shared" si="77"/>
        <v>-</v>
      </c>
      <c r="G957" s="20" t="str">
        <f t="shared" si="78"/>
        <v>-</v>
      </c>
      <c r="H957" s="21" t="str">
        <f t="shared" ca="1" si="79"/>
        <v/>
      </c>
    </row>
    <row r="958" spans="2:8">
      <c r="B958" s="22">
        <f t="shared" si="75"/>
        <v>47238</v>
      </c>
      <c r="C958" s="18">
        <f t="shared" si="76"/>
        <v>2</v>
      </c>
      <c r="D958" s="25"/>
      <c r="E958" s="25"/>
      <c r="F958" s="20" t="str">
        <f t="shared" si="77"/>
        <v>-</v>
      </c>
      <c r="G958" s="20" t="str">
        <f t="shared" si="78"/>
        <v>-</v>
      </c>
      <c r="H958" s="21" t="str">
        <f t="shared" ca="1" si="79"/>
        <v/>
      </c>
    </row>
    <row r="959" spans="2:8">
      <c r="B959" s="22">
        <f t="shared" si="75"/>
        <v>47239</v>
      </c>
      <c r="C959" s="18">
        <f t="shared" si="76"/>
        <v>3</v>
      </c>
      <c r="D959" s="25"/>
      <c r="E959" s="25"/>
      <c r="F959" s="20" t="str">
        <f t="shared" si="77"/>
        <v>-</v>
      </c>
      <c r="G959" s="20" t="str">
        <f t="shared" si="78"/>
        <v>-</v>
      </c>
      <c r="H959" s="21" t="str">
        <f t="shared" ca="1" si="79"/>
        <v/>
      </c>
    </row>
    <row r="960" spans="2:8">
      <c r="B960" s="22">
        <f t="shared" si="75"/>
        <v>47240</v>
      </c>
      <c r="C960" s="18">
        <f t="shared" si="76"/>
        <v>4</v>
      </c>
      <c r="D960" s="25"/>
      <c r="E960" s="25"/>
      <c r="F960" s="20" t="str">
        <f t="shared" si="77"/>
        <v>-</v>
      </c>
      <c r="G960" s="20" t="str">
        <f t="shared" si="78"/>
        <v>-</v>
      </c>
      <c r="H960" s="21" t="str">
        <f t="shared" ca="1" si="79"/>
        <v/>
      </c>
    </row>
    <row r="961" spans="2:8">
      <c r="B961" s="22">
        <f t="shared" si="75"/>
        <v>47241</v>
      </c>
      <c r="C961" s="18">
        <f t="shared" si="76"/>
        <v>5</v>
      </c>
      <c r="D961" s="25"/>
      <c r="E961" s="25"/>
      <c r="F961" s="20" t="str">
        <f t="shared" si="77"/>
        <v>-</v>
      </c>
      <c r="G961" s="20" t="str">
        <f t="shared" si="78"/>
        <v>-</v>
      </c>
      <c r="H961" s="21" t="str">
        <f t="shared" ca="1" si="79"/>
        <v/>
      </c>
    </row>
    <row r="962" spans="2:8">
      <c r="B962" s="22">
        <f t="shared" si="75"/>
        <v>47242</v>
      </c>
      <c r="C962" s="18">
        <f t="shared" si="76"/>
        <v>6</v>
      </c>
      <c r="D962" s="25"/>
      <c r="E962" s="25"/>
      <c r="F962" s="20">
        <f t="shared" si="77"/>
        <v>0</v>
      </c>
      <c r="G962" s="20">
        <f t="shared" si="78"/>
        <v>0</v>
      </c>
      <c r="H962" s="21" t="str">
        <f t="shared" ca="1" si="79"/>
        <v/>
      </c>
    </row>
    <row r="963" spans="2:8">
      <c r="B963" s="22">
        <f t="shared" ref="B963:B1026" si="80">B962+1</f>
        <v>47243</v>
      </c>
      <c r="C963" s="18">
        <f t="shared" si="76"/>
        <v>7</v>
      </c>
      <c r="D963" s="25"/>
      <c r="E963" s="25"/>
      <c r="F963" s="20" t="str">
        <f t="shared" si="77"/>
        <v>-</v>
      </c>
      <c r="G963" s="20" t="str">
        <f t="shared" si="78"/>
        <v>-</v>
      </c>
      <c r="H963" s="21" t="str">
        <f t="shared" ca="1" si="79"/>
        <v/>
      </c>
    </row>
    <row r="964" spans="2:8">
      <c r="B964" s="22">
        <f t="shared" si="80"/>
        <v>47244</v>
      </c>
      <c r="C964" s="18">
        <f t="shared" si="76"/>
        <v>1</v>
      </c>
      <c r="D964" s="25"/>
      <c r="E964" s="25"/>
      <c r="F964" s="20" t="str">
        <f t="shared" si="77"/>
        <v>-</v>
      </c>
      <c r="G964" s="20" t="str">
        <f t="shared" si="78"/>
        <v>-</v>
      </c>
      <c r="H964" s="21" t="str">
        <f t="shared" ca="1" si="79"/>
        <v/>
      </c>
    </row>
    <row r="965" spans="2:8">
      <c r="B965" s="22">
        <f t="shared" si="80"/>
        <v>47245</v>
      </c>
      <c r="C965" s="18">
        <f t="shared" si="76"/>
        <v>2</v>
      </c>
      <c r="D965" s="25"/>
      <c r="E965" s="25"/>
      <c r="F965" s="20" t="str">
        <f t="shared" si="77"/>
        <v>-</v>
      </c>
      <c r="G965" s="20" t="str">
        <f t="shared" si="78"/>
        <v>-</v>
      </c>
      <c r="H965" s="21" t="str">
        <f t="shared" ca="1" si="79"/>
        <v/>
      </c>
    </row>
    <row r="966" spans="2:8">
      <c r="B966" s="22">
        <f t="shared" si="80"/>
        <v>47246</v>
      </c>
      <c r="C966" s="18">
        <f t="shared" si="76"/>
        <v>3</v>
      </c>
      <c r="D966" s="25"/>
      <c r="E966" s="25"/>
      <c r="F966" s="20" t="str">
        <f t="shared" si="77"/>
        <v>-</v>
      </c>
      <c r="G966" s="20" t="str">
        <f t="shared" si="78"/>
        <v>-</v>
      </c>
      <c r="H966" s="21" t="str">
        <f t="shared" ca="1" si="79"/>
        <v/>
      </c>
    </row>
    <row r="967" spans="2:8">
      <c r="B967" s="22">
        <f t="shared" si="80"/>
        <v>47247</v>
      </c>
      <c r="C967" s="18">
        <f t="shared" si="76"/>
        <v>4</v>
      </c>
      <c r="D967" s="25"/>
      <c r="E967" s="25"/>
      <c r="F967" s="20" t="str">
        <f t="shared" si="77"/>
        <v>-</v>
      </c>
      <c r="G967" s="20" t="str">
        <f t="shared" si="78"/>
        <v>-</v>
      </c>
      <c r="H967" s="21" t="str">
        <f t="shared" ca="1" si="79"/>
        <v/>
      </c>
    </row>
    <row r="968" spans="2:8">
      <c r="B968" s="22">
        <f t="shared" si="80"/>
        <v>47248</v>
      </c>
      <c r="C968" s="18">
        <f t="shared" si="76"/>
        <v>5</v>
      </c>
      <c r="D968" s="25"/>
      <c r="E968" s="25"/>
      <c r="F968" s="20" t="str">
        <f t="shared" si="77"/>
        <v>-</v>
      </c>
      <c r="G968" s="20" t="str">
        <f t="shared" si="78"/>
        <v>-</v>
      </c>
      <c r="H968" s="21" t="str">
        <f t="shared" ca="1" si="79"/>
        <v/>
      </c>
    </row>
    <row r="969" spans="2:8">
      <c r="B969" s="22">
        <f t="shared" si="80"/>
        <v>47249</v>
      </c>
      <c r="C969" s="18">
        <f t="shared" si="76"/>
        <v>6</v>
      </c>
      <c r="D969" s="25"/>
      <c r="E969" s="25"/>
      <c r="F969" s="20">
        <f t="shared" si="77"/>
        <v>0</v>
      </c>
      <c r="G969" s="20">
        <f t="shared" si="78"/>
        <v>0</v>
      </c>
      <c r="H969" s="21" t="str">
        <f t="shared" ca="1" si="79"/>
        <v/>
      </c>
    </row>
    <row r="970" spans="2:8">
      <c r="B970" s="22">
        <f t="shared" si="80"/>
        <v>47250</v>
      </c>
      <c r="C970" s="18">
        <f t="shared" si="76"/>
        <v>7</v>
      </c>
      <c r="D970" s="25"/>
      <c r="E970" s="25"/>
      <c r="F970" s="20" t="str">
        <f t="shared" si="77"/>
        <v>-</v>
      </c>
      <c r="G970" s="20" t="str">
        <f t="shared" si="78"/>
        <v>-</v>
      </c>
      <c r="H970" s="21" t="str">
        <f t="shared" ca="1" si="79"/>
        <v/>
      </c>
    </row>
    <row r="971" spans="2:8">
      <c r="B971" s="22">
        <f t="shared" si="80"/>
        <v>47251</v>
      </c>
      <c r="C971" s="18">
        <f t="shared" ref="C971:C1034" si="81">WEEKDAY(B971)</f>
        <v>1</v>
      </c>
      <c r="D971" s="25"/>
      <c r="E971" s="25"/>
      <c r="F971" s="20" t="str">
        <f t="shared" si="77"/>
        <v>-</v>
      </c>
      <c r="G971" s="20" t="str">
        <f t="shared" si="78"/>
        <v>-</v>
      </c>
      <c r="H971" s="21" t="str">
        <f t="shared" ca="1" si="79"/>
        <v/>
      </c>
    </row>
    <row r="972" spans="2:8">
      <c r="B972" s="22">
        <f t="shared" si="80"/>
        <v>47252</v>
      </c>
      <c r="C972" s="18">
        <f t="shared" si="81"/>
        <v>2</v>
      </c>
      <c r="D972" s="25"/>
      <c r="E972" s="25"/>
      <c r="F972" s="20" t="str">
        <f t="shared" si="77"/>
        <v>-</v>
      </c>
      <c r="G972" s="20" t="str">
        <f t="shared" si="78"/>
        <v>-</v>
      </c>
      <c r="H972" s="21" t="str">
        <f t="shared" ca="1" si="79"/>
        <v/>
      </c>
    </row>
    <row r="973" spans="2:8">
      <c r="B973" s="22">
        <f t="shared" si="80"/>
        <v>47253</v>
      </c>
      <c r="C973" s="18">
        <f t="shared" si="81"/>
        <v>3</v>
      </c>
      <c r="D973" s="25"/>
      <c r="E973" s="25"/>
      <c r="F973" s="20" t="str">
        <f t="shared" si="77"/>
        <v>-</v>
      </c>
      <c r="G973" s="20" t="str">
        <f t="shared" si="78"/>
        <v>-</v>
      </c>
      <c r="H973" s="21" t="str">
        <f t="shared" ca="1" si="79"/>
        <v/>
      </c>
    </row>
    <row r="974" spans="2:8">
      <c r="B974" s="22">
        <f t="shared" si="80"/>
        <v>47254</v>
      </c>
      <c r="C974" s="18">
        <f t="shared" si="81"/>
        <v>4</v>
      </c>
      <c r="D974" s="25"/>
      <c r="E974" s="25"/>
      <c r="F974" s="20" t="str">
        <f t="shared" si="77"/>
        <v>-</v>
      </c>
      <c r="G974" s="20" t="str">
        <f t="shared" si="78"/>
        <v>-</v>
      </c>
      <c r="H974" s="21" t="str">
        <f t="shared" ca="1" si="79"/>
        <v/>
      </c>
    </row>
    <row r="975" spans="2:8">
      <c r="B975" s="22">
        <f t="shared" si="80"/>
        <v>47255</v>
      </c>
      <c r="C975" s="18">
        <f t="shared" si="81"/>
        <v>5</v>
      </c>
      <c r="D975" s="25"/>
      <c r="E975" s="25"/>
      <c r="F975" s="20" t="str">
        <f t="shared" si="77"/>
        <v>-</v>
      </c>
      <c r="G975" s="20" t="str">
        <f t="shared" si="78"/>
        <v>-</v>
      </c>
      <c r="H975" s="21" t="str">
        <f t="shared" ca="1" si="79"/>
        <v/>
      </c>
    </row>
    <row r="976" spans="2:8">
      <c r="B976" s="22">
        <f t="shared" si="80"/>
        <v>47256</v>
      </c>
      <c r="C976" s="18">
        <f t="shared" si="81"/>
        <v>6</v>
      </c>
      <c r="D976" s="25"/>
      <c r="E976" s="25"/>
      <c r="F976" s="20">
        <f t="shared" si="77"/>
        <v>0</v>
      </c>
      <c r="G976" s="20">
        <f t="shared" si="78"/>
        <v>0</v>
      </c>
      <c r="H976" s="21" t="str">
        <f t="shared" ca="1" si="79"/>
        <v/>
      </c>
    </row>
    <row r="977" spans="2:8">
      <c r="B977" s="22">
        <f t="shared" si="80"/>
        <v>47257</v>
      </c>
      <c r="C977" s="18">
        <f t="shared" si="81"/>
        <v>7</v>
      </c>
      <c r="D977" s="25"/>
      <c r="E977" s="25"/>
      <c r="F977" s="20" t="str">
        <f t="shared" ref="F977:F1040" si="82">IF(MOD(C977-$C$7,7)=5,COUNTIFS(C971:C977,1,D971:D977,"■")+COUNTIFS(C971:C977,7,D971:D977,"■"),"-")</f>
        <v>-</v>
      </c>
      <c r="G977" s="20" t="str">
        <f t="shared" ref="G977:G1040" si="83">IF(MOD(C977-$C$7,7)=5,COUNTIF(E971:E977,"○")+COUNTIF(E971:E977,"●"),"-")</f>
        <v>-</v>
      </c>
      <c r="H977" s="21" t="str">
        <f t="shared" ref="H977:H1040" ca="1" si="84">IF(AND(D977="",OFFSET(D977,-MOD(C977-$C$7+1,7),0)=""),"",IF(MOD(C977-$C$7,7)&lt;&gt;5,"-",IF(F977&lt;=G977,"達成","×")))</f>
        <v/>
      </c>
    </row>
    <row r="978" spans="2:8">
      <c r="B978" s="22">
        <f t="shared" si="80"/>
        <v>47258</v>
      </c>
      <c r="C978" s="18">
        <f t="shared" si="81"/>
        <v>1</v>
      </c>
      <c r="D978" s="25"/>
      <c r="E978" s="25"/>
      <c r="F978" s="20" t="str">
        <f t="shared" si="82"/>
        <v>-</v>
      </c>
      <c r="G978" s="20" t="str">
        <f t="shared" si="83"/>
        <v>-</v>
      </c>
      <c r="H978" s="21" t="str">
        <f t="shared" ca="1" si="84"/>
        <v/>
      </c>
    </row>
    <row r="979" spans="2:8">
      <c r="B979" s="22">
        <f t="shared" si="80"/>
        <v>47259</v>
      </c>
      <c r="C979" s="18">
        <f t="shared" si="81"/>
        <v>2</v>
      </c>
      <c r="D979" s="25"/>
      <c r="E979" s="25"/>
      <c r="F979" s="20" t="str">
        <f t="shared" si="82"/>
        <v>-</v>
      </c>
      <c r="G979" s="20" t="str">
        <f t="shared" si="83"/>
        <v>-</v>
      </c>
      <c r="H979" s="21" t="str">
        <f t="shared" ca="1" si="84"/>
        <v/>
      </c>
    </row>
    <row r="980" spans="2:8">
      <c r="B980" s="22">
        <f t="shared" si="80"/>
        <v>47260</v>
      </c>
      <c r="C980" s="18">
        <f t="shared" si="81"/>
        <v>3</v>
      </c>
      <c r="D980" s="25"/>
      <c r="E980" s="25"/>
      <c r="F980" s="20" t="str">
        <f t="shared" si="82"/>
        <v>-</v>
      </c>
      <c r="G980" s="20" t="str">
        <f t="shared" si="83"/>
        <v>-</v>
      </c>
      <c r="H980" s="21" t="str">
        <f t="shared" ca="1" si="84"/>
        <v/>
      </c>
    </row>
    <row r="981" spans="2:8">
      <c r="B981" s="22">
        <f t="shared" si="80"/>
        <v>47261</v>
      </c>
      <c r="C981" s="18">
        <f t="shared" si="81"/>
        <v>4</v>
      </c>
      <c r="D981" s="25"/>
      <c r="E981" s="25"/>
      <c r="F981" s="20" t="str">
        <f t="shared" si="82"/>
        <v>-</v>
      </c>
      <c r="G981" s="20" t="str">
        <f t="shared" si="83"/>
        <v>-</v>
      </c>
      <c r="H981" s="21" t="str">
        <f t="shared" ca="1" si="84"/>
        <v/>
      </c>
    </row>
    <row r="982" spans="2:8">
      <c r="B982" s="22">
        <f t="shared" si="80"/>
        <v>47262</v>
      </c>
      <c r="C982" s="18">
        <f t="shared" si="81"/>
        <v>5</v>
      </c>
      <c r="D982" s="25"/>
      <c r="E982" s="25"/>
      <c r="F982" s="20" t="str">
        <f t="shared" si="82"/>
        <v>-</v>
      </c>
      <c r="G982" s="20" t="str">
        <f t="shared" si="83"/>
        <v>-</v>
      </c>
      <c r="H982" s="21" t="str">
        <f t="shared" ca="1" si="84"/>
        <v/>
      </c>
    </row>
    <row r="983" spans="2:8">
      <c r="B983" s="22">
        <f t="shared" si="80"/>
        <v>47263</v>
      </c>
      <c r="C983" s="18">
        <f t="shared" si="81"/>
        <v>6</v>
      </c>
      <c r="D983" s="25"/>
      <c r="E983" s="25"/>
      <c r="F983" s="20">
        <f t="shared" si="82"/>
        <v>0</v>
      </c>
      <c r="G983" s="20">
        <f t="shared" si="83"/>
        <v>0</v>
      </c>
      <c r="H983" s="21" t="str">
        <f t="shared" ca="1" si="84"/>
        <v/>
      </c>
    </row>
    <row r="984" spans="2:8">
      <c r="B984" s="22">
        <f t="shared" si="80"/>
        <v>47264</v>
      </c>
      <c r="C984" s="18">
        <f t="shared" si="81"/>
        <v>7</v>
      </c>
      <c r="D984" s="25"/>
      <c r="E984" s="25"/>
      <c r="F984" s="20" t="str">
        <f t="shared" si="82"/>
        <v>-</v>
      </c>
      <c r="G984" s="20" t="str">
        <f t="shared" si="83"/>
        <v>-</v>
      </c>
      <c r="H984" s="21" t="str">
        <f t="shared" ca="1" si="84"/>
        <v/>
      </c>
    </row>
    <row r="985" spans="2:8">
      <c r="B985" s="22">
        <f t="shared" si="80"/>
        <v>47265</v>
      </c>
      <c r="C985" s="18">
        <f t="shared" si="81"/>
        <v>1</v>
      </c>
      <c r="D985" s="25"/>
      <c r="E985" s="25"/>
      <c r="F985" s="20" t="str">
        <f t="shared" si="82"/>
        <v>-</v>
      </c>
      <c r="G985" s="20" t="str">
        <f t="shared" si="83"/>
        <v>-</v>
      </c>
      <c r="H985" s="21" t="str">
        <f t="shared" ca="1" si="84"/>
        <v/>
      </c>
    </row>
    <row r="986" spans="2:8">
      <c r="B986" s="22">
        <f t="shared" si="80"/>
        <v>47266</v>
      </c>
      <c r="C986" s="18">
        <f t="shared" si="81"/>
        <v>2</v>
      </c>
      <c r="D986" s="25"/>
      <c r="E986" s="25"/>
      <c r="F986" s="20" t="str">
        <f t="shared" si="82"/>
        <v>-</v>
      </c>
      <c r="G986" s="20" t="str">
        <f t="shared" si="83"/>
        <v>-</v>
      </c>
      <c r="H986" s="21" t="str">
        <f t="shared" ca="1" si="84"/>
        <v/>
      </c>
    </row>
    <row r="987" spans="2:8">
      <c r="B987" s="22">
        <f t="shared" si="80"/>
        <v>47267</v>
      </c>
      <c r="C987" s="18">
        <f t="shared" si="81"/>
        <v>3</v>
      </c>
      <c r="D987" s="25"/>
      <c r="E987" s="25"/>
      <c r="F987" s="20" t="str">
        <f t="shared" si="82"/>
        <v>-</v>
      </c>
      <c r="G987" s="20" t="str">
        <f t="shared" si="83"/>
        <v>-</v>
      </c>
      <c r="H987" s="21" t="str">
        <f t="shared" ca="1" si="84"/>
        <v/>
      </c>
    </row>
    <row r="988" spans="2:8">
      <c r="B988" s="22">
        <f t="shared" si="80"/>
        <v>47268</v>
      </c>
      <c r="C988" s="18">
        <f t="shared" si="81"/>
        <v>4</v>
      </c>
      <c r="D988" s="25"/>
      <c r="E988" s="25"/>
      <c r="F988" s="20" t="str">
        <f t="shared" si="82"/>
        <v>-</v>
      </c>
      <c r="G988" s="20" t="str">
        <f t="shared" si="83"/>
        <v>-</v>
      </c>
      <c r="H988" s="21" t="str">
        <f t="shared" ca="1" si="84"/>
        <v/>
      </c>
    </row>
    <row r="989" spans="2:8">
      <c r="B989" s="22">
        <f t="shared" si="80"/>
        <v>47269</v>
      </c>
      <c r="C989" s="18">
        <f t="shared" si="81"/>
        <v>5</v>
      </c>
      <c r="D989" s="25"/>
      <c r="E989" s="25"/>
      <c r="F989" s="20" t="str">
        <f t="shared" si="82"/>
        <v>-</v>
      </c>
      <c r="G989" s="20" t="str">
        <f t="shared" si="83"/>
        <v>-</v>
      </c>
      <c r="H989" s="21" t="str">
        <f t="shared" ca="1" si="84"/>
        <v/>
      </c>
    </row>
    <row r="990" spans="2:8">
      <c r="B990" s="22">
        <f t="shared" si="80"/>
        <v>47270</v>
      </c>
      <c r="C990" s="18">
        <f t="shared" si="81"/>
        <v>6</v>
      </c>
      <c r="D990" s="25"/>
      <c r="E990" s="25"/>
      <c r="F990" s="20">
        <f t="shared" si="82"/>
        <v>0</v>
      </c>
      <c r="G990" s="20">
        <f t="shared" si="83"/>
        <v>0</v>
      </c>
      <c r="H990" s="21" t="str">
        <f t="shared" ca="1" si="84"/>
        <v/>
      </c>
    </row>
    <row r="991" spans="2:8">
      <c r="B991" s="22">
        <f t="shared" si="80"/>
        <v>47271</v>
      </c>
      <c r="C991" s="18">
        <f t="shared" si="81"/>
        <v>7</v>
      </c>
      <c r="D991" s="25"/>
      <c r="E991" s="25"/>
      <c r="F991" s="20" t="str">
        <f t="shared" si="82"/>
        <v>-</v>
      </c>
      <c r="G991" s="20" t="str">
        <f t="shared" si="83"/>
        <v>-</v>
      </c>
      <c r="H991" s="21" t="str">
        <f t="shared" ca="1" si="84"/>
        <v/>
      </c>
    </row>
    <row r="992" spans="2:8">
      <c r="B992" s="22">
        <f t="shared" si="80"/>
        <v>47272</v>
      </c>
      <c r="C992" s="18">
        <f t="shared" si="81"/>
        <v>1</v>
      </c>
      <c r="D992" s="25"/>
      <c r="E992" s="25"/>
      <c r="F992" s="20" t="str">
        <f t="shared" si="82"/>
        <v>-</v>
      </c>
      <c r="G992" s="20" t="str">
        <f t="shared" si="83"/>
        <v>-</v>
      </c>
      <c r="H992" s="21" t="str">
        <f t="shared" ca="1" si="84"/>
        <v/>
      </c>
    </row>
    <row r="993" spans="2:8">
      <c r="B993" s="22">
        <f t="shared" si="80"/>
        <v>47273</v>
      </c>
      <c r="C993" s="18">
        <f t="shared" si="81"/>
        <v>2</v>
      </c>
      <c r="D993" s="25"/>
      <c r="E993" s="25"/>
      <c r="F993" s="20" t="str">
        <f t="shared" si="82"/>
        <v>-</v>
      </c>
      <c r="G993" s="20" t="str">
        <f t="shared" si="83"/>
        <v>-</v>
      </c>
      <c r="H993" s="21" t="str">
        <f t="shared" ca="1" si="84"/>
        <v/>
      </c>
    </row>
    <row r="994" spans="2:8">
      <c r="B994" s="22">
        <f t="shared" si="80"/>
        <v>47274</v>
      </c>
      <c r="C994" s="18">
        <f t="shared" si="81"/>
        <v>3</v>
      </c>
      <c r="D994" s="25"/>
      <c r="E994" s="25"/>
      <c r="F994" s="20" t="str">
        <f t="shared" si="82"/>
        <v>-</v>
      </c>
      <c r="G994" s="20" t="str">
        <f t="shared" si="83"/>
        <v>-</v>
      </c>
      <c r="H994" s="21" t="str">
        <f t="shared" ca="1" si="84"/>
        <v/>
      </c>
    </row>
    <row r="995" spans="2:8">
      <c r="B995" s="22">
        <f t="shared" si="80"/>
        <v>47275</v>
      </c>
      <c r="C995" s="18">
        <f t="shared" si="81"/>
        <v>4</v>
      </c>
      <c r="D995" s="25"/>
      <c r="E995" s="25"/>
      <c r="F995" s="20" t="str">
        <f t="shared" si="82"/>
        <v>-</v>
      </c>
      <c r="G995" s="20" t="str">
        <f t="shared" si="83"/>
        <v>-</v>
      </c>
      <c r="H995" s="21" t="str">
        <f t="shared" ca="1" si="84"/>
        <v/>
      </c>
    </row>
    <row r="996" spans="2:8">
      <c r="B996" s="22">
        <f t="shared" si="80"/>
        <v>47276</v>
      </c>
      <c r="C996" s="18">
        <f t="shared" si="81"/>
        <v>5</v>
      </c>
      <c r="D996" s="25"/>
      <c r="E996" s="25"/>
      <c r="F996" s="20" t="str">
        <f t="shared" si="82"/>
        <v>-</v>
      </c>
      <c r="G996" s="20" t="str">
        <f t="shared" si="83"/>
        <v>-</v>
      </c>
      <c r="H996" s="21" t="str">
        <f t="shared" ca="1" si="84"/>
        <v/>
      </c>
    </row>
    <row r="997" spans="2:8">
      <c r="B997" s="22">
        <f t="shared" si="80"/>
        <v>47277</v>
      </c>
      <c r="C997" s="18">
        <f t="shared" si="81"/>
        <v>6</v>
      </c>
      <c r="D997" s="25"/>
      <c r="E997" s="25"/>
      <c r="F997" s="20">
        <f t="shared" si="82"/>
        <v>0</v>
      </c>
      <c r="G997" s="20">
        <f t="shared" si="83"/>
        <v>0</v>
      </c>
      <c r="H997" s="21" t="str">
        <f t="shared" ca="1" si="84"/>
        <v/>
      </c>
    </row>
    <row r="998" spans="2:8">
      <c r="B998" s="22">
        <f t="shared" si="80"/>
        <v>47278</v>
      </c>
      <c r="C998" s="18">
        <f t="shared" si="81"/>
        <v>7</v>
      </c>
      <c r="D998" s="25"/>
      <c r="E998" s="25"/>
      <c r="F998" s="20" t="str">
        <f t="shared" si="82"/>
        <v>-</v>
      </c>
      <c r="G998" s="20" t="str">
        <f t="shared" si="83"/>
        <v>-</v>
      </c>
      <c r="H998" s="21" t="str">
        <f t="shared" ca="1" si="84"/>
        <v/>
      </c>
    </row>
    <row r="999" spans="2:8">
      <c r="B999" s="22">
        <f t="shared" si="80"/>
        <v>47279</v>
      </c>
      <c r="C999" s="18">
        <f t="shared" si="81"/>
        <v>1</v>
      </c>
      <c r="D999" s="25"/>
      <c r="E999" s="25"/>
      <c r="F999" s="20" t="str">
        <f t="shared" si="82"/>
        <v>-</v>
      </c>
      <c r="G999" s="20" t="str">
        <f t="shared" si="83"/>
        <v>-</v>
      </c>
      <c r="H999" s="21" t="str">
        <f t="shared" ca="1" si="84"/>
        <v/>
      </c>
    </row>
    <row r="1000" spans="2:8">
      <c r="B1000" s="22">
        <f t="shared" si="80"/>
        <v>47280</v>
      </c>
      <c r="C1000" s="18">
        <f t="shared" si="81"/>
        <v>2</v>
      </c>
      <c r="D1000" s="25"/>
      <c r="E1000" s="25"/>
      <c r="F1000" s="20" t="str">
        <f t="shared" si="82"/>
        <v>-</v>
      </c>
      <c r="G1000" s="20" t="str">
        <f t="shared" si="83"/>
        <v>-</v>
      </c>
      <c r="H1000" s="21" t="str">
        <f t="shared" ca="1" si="84"/>
        <v/>
      </c>
    </row>
    <row r="1001" spans="2:8">
      <c r="B1001" s="22">
        <f t="shared" si="80"/>
        <v>47281</v>
      </c>
      <c r="C1001" s="18">
        <f t="shared" si="81"/>
        <v>3</v>
      </c>
      <c r="D1001" s="25"/>
      <c r="E1001" s="25"/>
      <c r="F1001" s="20" t="str">
        <f t="shared" si="82"/>
        <v>-</v>
      </c>
      <c r="G1001" s="20" t="str">
        <f t="shared" si="83"/>
        <v>-</v>
      </c>
      <c r="H1001" s="21" t="str">
        <f t="shared" ca="1" si="84"/>
        <v/>
      </c>
    </row>
    <row r="1002" spans="2:8">
      <c r="B1002" s="22">
        <f t="shared" si="80"/>
        <v>47282</v>
      </c>
      <c r="C1002" s="18">
        <f t="shared" si="81"/>
        <v>4</v>
      </c>
      <c r="D1002" s="25"/>
      <c r="E1002" s="25"/>
      <c r="F1002" s="20" t="str">
        <f t="shared" si="82"/>
        <v>-</v>
      </c>
      <c r="G1002" s="20" t="str">
        <f t="shared" si="83"/>
        <v>-</v>
      </c>
      <c r="H1002" s="21" t="str">
        <f t="shared" ca="1" si="84"/>
        <v/>
      </c>
    </row>
    <row r="1003" spans="2:8">
      <c r="B1003" s="22">
        <f t="shared" si="80"/>
        <v>47283</v>
      </c>
      <c r="C1003" s="18">
        <f t="shared" si="81"/>
        <v>5</v>
      </c>
      <c r="D1003" s="25"/>
      <c r="E1003" s="25"/>
      <c r="F1003" s="20" t="str">
        <f t="shared" si="82"/>
        <v>-</v>
      </c>
      <c r="G1003" s="20" t="str">
        <f t="shared" si="83"/>
        <v>-</v>
      </c>
      <c r="H1003" s="21" t="str">
        <f t="shared" ca="1" si="84"/>
        <v/>
      </c>
    </row>
    <row r="1004" spans="2:8">
      <c r="B1004" s="22">
        <f t="shared" si="80"/>
        <v>47284</v>
      </c>
      <c r="C1004" s="18">
        <f t="shared" si="81"/>
        <v>6</v>
      </c>
      <c r="D1004" s="25"/>
      <c r="E1004" s="25"/>
      <c r="F1004" s="20">
        <f t="shared" si="82"/>
        <v>0</v>
      </c>
      <c r="G1004" s="20">
        <f t="shared" si="83"/>
        <v>0</v>
      </c>
      <c r="H1004" s="21" t="str">
        <f t="shared" ca="1" si="84"/>
        <v/>
      </c>
    </row>
    <row r="1005" spans="2:8">
      <c r="B1005" s="22">
        <f t="shared" si="80"/>
        <v>47285</v>
      </c>
      <c r="C1005" s="18">
        <f t="shared" si="81"/>
        <v>7</v>
      </c>
      <c r="D1005" s="25"/>
      <c r="E1005" s="25"/>
      <c r="F1005" s="20" t="str">
        <f t="shared" si="82"/>
        <v>-</v>
      </c>
      <c r="G1005" s="20" t="str">
        <f t="shared" si="83"/>
        <v>-</v>
      </c>
      <c r="H1005" s="21" t="str">
        <f t="shared" ca="1" si="84"/>
        <v/>
      </c>
    </row>
    <row r="1006" spans="2:8">
      <c r="B1006" s="22">
        <f t="shared" si="80"/>
        <v>47286</v>
      </c>
      <c r="C1006" s="18">
        <f t="shared" si="81"/>
        <v>1</v>
      </c>
      <c r="D1006" s="25"/>
      <c r="E1006" s="25"/>
      <c r="F1006" s="20" t="str">
        <f t="shared" si="82"/>
        <v>-</v>
      </c>
      <c r="G1006" s="20" t="str">
        <f t="shared" si="83"/>
        <v>-</v>
      </c>
      <c r="H1006" s="21" t="str">
        <f t="shared" ca="1" si="84"/>
        <v/>
      </c>
    </row>
    <row r="1007" spans="2:8">
      <c r="B1007" s="22">
        <f t="shared" si="80"/>
        <v>47287</v>
      </c>
      <c r="C1007" s="18">
        <f t="shared" si="81"/>
        <v>2</v>
      </c>
      <c r="D1007" s="25"/>
      <c r="E1007" s="25"/>
      <c r="F1007" s="20" t="str">
        <f t="shared" si="82"/>
        <v>-</v>
      </c>
      <c r="G1007" s="20" t="str">
        <f t="shared" si="83"/>
        <v>-</v>
      </c>
      <c r="H1007" s="21" t="str">
        <f t="shared" ca="1" si="84"/>
        <v/>
      </c>
    </row>
    <row r="1008" spans="2:8">
      <c r="B1008" s="22">
        <f t="shared" si="80"/>
        <v>47288</v>
      </c>
      <c r="C1008" s="18">
        <f t="shared" si="81"/>
        <v>3</v>
      </c>
      <c r="D1008" s="25"/>
      <c r="E1008" s="25"/>
      <c r="F1008" s="20" t="str">
        <f t="shared" si="82"/>
        <v>-</v>
      </c>
      <c r="G1008" s="20" t="str">
        <f t="shared" si="83"/>
        <v>-</v>
      </c>
      <c r="H1008" s="21" t="str">
        <f t="shared" ca="1" si="84"/>
        <v/>
      </c>
    </row>
    <row r="1009" spans="2:8">
      <c r="B1009" s="22">
        <f t="shared" si="80"/>
        <v>47289</v>
      </c>
      <c r="C1009" s="18">
        <f t="shared" si="81"/>
        <v>4</v>
      </c>
      <c r="D1009" s="25"/>
      <c r="E1009" s="25"/>
      <c r="F1009" s="20" t="str">
        <f t="shared" si="82"/>
        <v>-</v>
      </c>
      <c r="G1009" s="20" t="str">
        <f t="shared" si="83"/>
        <v>-</v>
      </c>
      <c r="H1009" s="21" t="str">
        <f t="shared" ca="1" si="84"/>
        <v/>
      </c>
    </row>
    <row r="1010" spans="2:8">
      <c r="B1010" s="22">
        <f t="shared" si="80"/>
        <v>47290</v>
      </c>
      <c r="C1010" s="18">
        <f t="shared" si="81"/>
        <v>5</v>
      </c>
      <c r="D1010" s="25"/>
      <c r="E1010" s="25"/>
      <c r="F1010" s="20" t="str">
        <f t="shared" si="82"/>
        <v>-</v>
      </c>
      <c r="G1010" s="20" t="str">
        <f t="shared" si="83"/>
        <v>-</v>
      </c>
      <c r="H1010" s="21" t="str">
        <f t="shared" ca="1" si="84"/>
        <v/>
      </c>
    </row>
    <row r="1011" spans="2:8">
      <c r="B1011" s="22">
        <f t="shared" si="80"/>
        <v>47291</v>
      </c>
      <c r="C1011" s="18">
        <f t="shared" si="81"/>
        <v>6</v>
      </c>
      <c r="D1011" s="25"/>
      <c r="E1011" s="25"/>
      <c r="F1011" s="20">
        <f t="shared" si="82"/>
        <v>0</v>
      </c>
      <c r="G1011" s="20">
        <f t="shared" si="83"/>
        <v>0</v>
      </c>
      <c r="H1011" s="21" t="str">
        <f t="shared" ca="1" si="84"/>
        <v/>
      </c>
    </row>
    <row r="1012" spans="2:8">
      <c r="B1012" s="22">
        <f t="shared" si="80"/>
        <v>47292</v>
      </c>
      <c r="C1012" s="18">
        <f t="shared" si="81"/>
        <v>7</v>
      </c>
      <c r="D1012" s="25"/>
      <c r="E1012" s="25"/>
      <c r="F1012" s="20" t="str">
        <f t="shared" si="82"/>
        <v>-</v>
      </c>
      <c r="G1012" s="20" t="str">
        <f t="shared" si="83"/>
        <v>-</v>
      </c>
      <c r="H1012" s="21" t="str">
        <f t="shared" ca="1" si="84"/>
        <v/>
      </c>
    </row>
    <row r="1013" spans="2:8">
      <c r="B1013" s="22">
        <f t="shared" si="80"/>
        <v>47293</v>
      </c>
      <c r="C1013" s="18">
        <f t="shared" si="81"/>
        <v>1</v>
      </c>
      <c r="D1013" s="25"/>
      <c r="E1013" s="25"/>
      <c r="F1013" s="20" t="str">
        <f t="shared" si="82"/>
        <v>-</v>
      </c>
      <c r="G1013" s="20" t="str">
        <f t="shared" si="83"/>
        <v>-</v>
      </c>
      <c r="H1013" s="21" t="str">
        <f t="shared" ca="1" si="84"/>
        <v/>
      </c>
    </row>
    <row r="1014" spans="2:8">
      <c r="B1014" s="22">
        <f t="shared" si="80"/>
        <v>47294</v>
      </c>
      <c r="C1014" s="18">
        <f t="shared" si="81"/>
        <v>2</v>
      </c>
      <c r="D1014" s="25"/>
      <c r="E1014" s="25"/>
      <c r="F1014" s="20" t="str">
        <f t="shared" si="82"/>
        <v>-</v>
      </c>
      <c r="G1014" s="20" t="str">
        <f t="shared" si="83"/>
        <v>-</v>
      </c>
      <c r="H1014" s="21" t="str">
        <f t="shared" ca="1" si="84"/>
        <v/>
      </c>
    </row>
    <row r="1015" spans="2:8">
      <c r="B1015" s="22">
        <f t="shared" si="80"/>
        <v>47295</v>
      </c>
      <c r="C1015" s="18">
        <f t="shared" si="81"/>
        <v>3</v>
      </c>
      <c r="D1015" s="25"/>
      <c r="E1015" s="25"/>
      <c r="F1015" s="20" t="str">
        <f t="shared" si="82"/>
        <v>-</v>
      </c>
      <c r="G1015" s="20" t="str">
        <f t="shared" si="83"/>
        <v>-</v>
      </c>
      <c r="H1015" s="21" t="str">
        <f t="shared" ca="1" si="84"/>
        <v/>
      </c>
    </row>
    <row r="1016" spans="2:8">
      <c r="B1016" s="22">
        <f t="shared" si="80"/>
        <v>47296</v>
      </c>
      <c r="C1016" s="18">
        <f t="shared" si="81"/>
        <v>4</v>
      </c>
      <c r="D1016" s="25"/>
      <c r="E1016" s="25"/>
      <c r="F1016" s="20" t="str">
        <f t="shared" si="82"/>
        <v>-</v>
      </c>
      <c r="G1016" s="20" t="str">
        <f t="shared" si="83"/>
        <v>-</v>
      </c>
      <c r="H1016" s="21" t="str">
        <f t="shared" ca="1" si="84"/>
        <v/>
      </c>
    </row>
    <row r="1017" spans="2:8">
      <c r="B1017" s="22">
        <f t="shared" si="80"/>
        <v>47297</v>
      </c>
      <c r="C1017" s="18">
        <f t="shared" si="81"/>
        <v>5</v>
      </c>
      <c r="D1017" s="25"/>
      <c r="E1017" s="25"/>
      <c r="F1017" s="20" t="str">
        <f t="shared" si="82"/>
        <v>-</v>
      </c>
      <c r="G1017" s="20" t="str">
        <f t="shared" si="83"/>
        <v>-</v>
      </c>
      <c r="H1017" s="21" t="str">
        <f t="shared" ca="1" si="84"/>
        <v/>
      </c>
    </row>
    <row r="1018" spans="2:8">
      <c r="B1018" s="22">
        <f t="shared" si="80"/>
        <v>47298</v>
      </c>
      <c r="C1018" s="18">
        <f t="shared" si="81"/>
        <v>6</v>
      </c>
      <c r="D1018" s="25"/>
      <c r="E1018" s="25"/>
      <c r="F1018" s="20">
        <f t="shared" si="82"/>
        <v>0</v>
      </c>
      <c r="G1018" s="20">
        <f t="shared" si="83"/>
        <v>0</v>
      </c>
      <c r="H1018" s="21" t="str">
        <f t="shared" ca="1" si="84"/>
        <v/>
      </c>
    </row>
    <row r="1019" spans="2:8">
      <c r="B1019" s="22">
        <f t="shared" si="80"/>
        <v>47299</v>
      </c>
      <c r="C1019" s="18">
        <f t="shared" si="81"/>
        <v>7</v>
      </c>
      <c r="D1019" s="25"/>
      <c r="E1019" s="25"/>
      <c r="F1019" s="20" t="str">
        <f t="shared" si="82"/>
        <v>-</v>
      </c>
      <c r="G1019" s="20" t="str">
        <f t="shared" si="83"/>
        <v>-</v>
      </c>
      <c r="H1019" s="21" t="str">
        <f t="shared" ca="1" si="84"/>
        <v/>
      </c>
    </row>
    <row r="1020" spans="2:8">
      <c r="B1020" s="22">
        <f t="shared" si="80"/>
        <v>47300</v>
      </c>
      <c r="C1020" s="18">
        <f t="shared" si="81"/>
        <v>1</v>
      </c>
      <c r="D1020" s="25"/>
      <c r="E1020" s="25"/>
      <c r="F1020" s="20" t="str">
        <f t="shared" si="82"/>
        <v>-</v>
      </c>
      <c r="G1020" s="20" t="str">
        <f t="shared" si="83"/>
        <v>-</v>
      </c>
      <c r="H1020" s="21" t="str">
        <f t="shared" ca="1" si="84"/>
        <v/>
      </c>
    </row>
    <row r="1021" spans="2:8">
      <c r="B1021" s="22">
        <f t="shared" si="80"/>
        <v>47301</v>
      </c>
      <c r="C1021" s="18">
        <f t="shared" si="81"/>
        <v>2</v>
      </c>
      <c r="D1021" s="25"/>
      <c r="E1021" s="25"/>
      <c r="F1021" s="20" t="str">
        <f t="shared" si="82"/>
        <v>-</v>
      </c>
      <c r="G1021" s="20" t="str">
        <f t="shared" si="83"/>
        <v>-</v>
      </c>
      <c r="H1021" s="21" t="str">
        <f t="shared" ca="1" si="84"/>
        <v/>
      </c>
    </row>
    <row r="1022" spans="2:8">
      <c r="B1022" s="22">
        <f t="shared" si="80"/>
        <v>47302</v>
      </c>
      <c r="C1022" s="18">
        <f t="shared" si="81"/>
        <v>3</v>
      </c>
      <c r="D1022" s="25"/>
      <c r="E1022" s="25"/>
      <c r="F1022" s="20" t="str">
        <f t="shared" si="82"/>
        <v>-</v>
      </c>
      <c r="G1022" s="20" t="str">
        <f t="shared" si="83"/>
        <v>-</v>
      </c>
      <c r="H1022" s="21" t="str">
        <f t="shared" ca="1" si="84"/>
        <v/>
      </c>
    </row>
    <row r="1023" spans="2:8">
      <c r="B1023" s="22">
        <f t="shared" si="80"/>
        <v>47303</v>
      </c>
      <c r="C1023" s="18">
        <f t="shared" si="81"/>
        <v>4</v>
      </c>
      <c r="D1023" s="25"/>
      <c r="E1023" s="25"/>
      <c r="F1023" s="20" t="str">
        <f t="shared" si="82"/>
        <v>-</v>
      </c>
      <c r="G1023" s="20" t="str">
        <f t="shared" si="83"/>
        <v>-</v>
      </c>
      <c r="H1023" s="21" t="str">
        <f t="shared" ca="1" si="84"/>
        <v/>
      </c>
    </row>
    <row r="1024" spans="2:8">
      <c r="B1024" s="22">
        <f t="shared" si="80"/>
        <v>47304</v>
      </c>
      <c r="C1024" s="18">
        <f t="shared" si="81"/>
        <v>5</v>
      </c>
      <c r="D1024" s="25"/>
      <c r="E1024" s="25"/>
      <c r="F1024" s="20" t="str">
        <f t="shared" si="82"/>
        <v>-</v>
      </c>
      <c r="G1024" s="20" t="str">
        <f t="shared" si="83"/>
        <v>-</v>
      </c>
      <c r="H1024" s="21" t="str">
        <f t="shared" ca="1" si="84"/>
        <v/>
      </c>
    </row>
    <row r="1025" spans="2:8">
      <c r="B1025" s="22">
        <f t="shared" si="80"/>
        <v>47305</v>
      </c>
      <c r="C1025" s="18">
        <f t="shared" si="81"/>
        <v>6</v>
      </c>
      <c r="D1025" s="25"/>
      <c r="E1025" s="25"/>
      <c r="F1025" s="20">
        <f t="shared" si="82"/>
        <v>0</v>
      </c>
      <c r="G1025" s="20">
        <f t="shared" si="83"/>
        <v>0</v>
      </c>
      <c r="H1025" s="21" t="str">
        <f t="shared" ca="1" si="84"/>
        <v/>
      </c>
    </row>
    <row r="1026" spans="2:8">
      <c r="B1026" s="22">
        <f t="shared" si="80"/>
        <v>47306</v>
      </c>
      <c r="C1026" s="18">
        <f t="shared" si="81"/>
        <v>7</v>
      </c>
      <c r="D1026" s="25"/>
      <c r="E1026" s="25"/>
      <c r="F1026" s="20" t="str">
        <f t="shared" si="82"/>
        <v>-</v>
      </c>
      <c r="G1026" s="20" t="str">
        <f t="shared" si="83"/>
        <v>-</v>
      </c>
      <c r="H1026" s="21" t="str">
        <f t="shared" ca="1" si="84"/>
        <v/>
      </c>
    </row>
    <row r="1027" spans="2:8">
      <c r="B1027" s="22">
        <f t="shared" ref="B1027:B1090" si="85">B1026+1</f>
        <v>47307</v>
      </c>
      <c r="C1027" s="18">
        <f t="shared" si="81"/>
        <v>1</v>
      </c>
      <c r="D1027" s="25"/>
      <c r="E1027" s="25"/>
      <c r="F1027" s="20" t="str">
        <f t="shared" si="82"/>
        <v>-</v>
      </c>
      <c r="G1027" s="20" t="str">
        <f t="shared" si="83"/>
        <v>-</v>
      </c>
      <c r="H1027" s="21" t="str">
        <f t="shared" ca="1" si="84"/>
        <v/>
      </c>
    </row>
    <row r="1028" spans="2:8">
      <c r="B1028" s="22">
        <f t="shared" si="85"/>
        <v>47308</v>
      </c>
      <c r="C1028" s="18">
        <f t="shared" si="81"/>
        <v>2</v>
      </c>
      <c r="D1028" s="25"/>
      <c r="E1028" s="25"/>
      <c r="F1028" s="20" t="str">
        <f t="shared" si="82"/>
        <v>-</v>
      </c>
      <c r="G1028" s="20" t="str">
        <f t="shared" si="83"/>
        <v>-</v>
      </c>
      <c r="H1028" s="21" t="str">
        <f t="shared" ca="1" si="84"/>
        <v/>
      </c>
    </row>
    <row r="1029" spans="2:8">
      <c r="B1029" s="22">
        <f t="shared" si="85"/>
        <v>47309</v>
      </c>
      <c r="C1029" s="18">
        <f t="shared" si="81"/>
        <v>3</v>
      </c>
      <c r="D1029" s="25"/>
      <c r="E1029" s="25"/>
      <c r="F1029" s="20" t="str">
        <f t="shared" si="82"/>
        <v>-</v>
      </c>
      <c r="G1029" s="20" t="str">
        <f t="shared" si="83"/>
        <v>-</v>
      </c>
      <c r="H1029" s="21" t="str">
        <f t="shared" ca="1" si="84"/>
        <v/>
      </c>
    </row>
    <row r="1030" spans="2:8">
      <c r="B1030" s="22">
        <f t="shared" si="85"/>
        <v>47310</v>
      </c>
      <c r="C1030" s="18">
        <f t="shared" si="81"/>
        <v>4</v>
      </c>
      <c r="D1030" s="25"/>
      <c r="E1030" s="25"/>
      <c r="F1030" s="20" t="str">
        <f t="shared" si="82"/>
        <v>-</v>
      </c>
      <c r="G1030" s="20" t="str">
        <f t="shared" si="83"/>
        <v>-</v>
      </c>
      <c r="H1030" s="21" t="str">
        <f t="shared" ca="1" si="84"/>
        <v/>
      </c>
    </row>
    <row r="1031" spans="2:8">
      <c r="B1031" s="22">
        <f t="shared" si="85"/>
        <v>47311</v>
      </c>
      <c r="C1031" s="18">
        <f t="shared" si="81"/>
        <v>5</v>
      </c>
      <c r="D1031" s="25"/>
      <c r="E1031" s="25"/>
      <c r="F1031" s="20" t="str">
        <f t="shared" si="82"/>
        <v>-</v>
      </c>
      <c r="G1031" s="20" t="str">
        <f t="shared" si="83"/>
        <v>-</v>
      </c>
      <c r="H1031" s="21" t="str">
        <f t="shared" ca="1" si="84"/>
        <v/>
      </c>
    </row>
    <row r="1032" spans="2:8">
      <c r="B1032" s="22">
        <f t="shared" si="85"/>
        <v>47312</v>
      </c>
      <c r="C1032" s="18">
        <f t="shared" si="81"/>
        <v>6</v>
      </c>
      <c r="D1032" s="25"/>
      <c r="E1032" s="25"/>
      <c r="F1032" s="20">
        <f t="shared" si="82"/>
        <v>0</v>
      </c>
      <c r="G1032" s="20">
        <f t="shared" si="83"/>
        <v>0</v>
      </c>
      <c r="H1032" s="21" t="str">
        <f t="shared" ca="1" si="84"/>
        <v/>
      </c>
    </row>
    <row r="1033" spans="2:8">
      <c r="B1033" s="22">
        <f t="shared" si="85"/>
        <v>47313</v>
      </c>
      <c r="C1033" s="18">
        <f t="shared" si="81"/>
        <v>7</v>
      </c>
      <c r="D1033" s="25"/>
      <c r="E1033" s="25"/>
      <c r="F1033" s="20" t="str">
        <f t="shared" si="82"/>
        <v>-</v>
      </c>
      <c r="G1033" s="20" t="str">
        <f t="shared" si="83"/>
        <v>-</v>
      </c>
      <c r="H1033" s="21" t="str">
        <f t="shared" ca="1" si="84"/>
        <v/>
      </c>
    </row>
    <row r="1034" spans="2:8">
      <c r="B1034" s="22">
        <f t="shared" si="85"/>
        <v>47314</v>
      </c>
      <c r="C1034" s="18">
        <f t="shared" si="81"/>
        <v>1</v>
      </c>
      <c r="D1034" s="25"/>
      <c r="E1034" s="25"/>
      <c r="F1034" s="20" t="str">
        <f t="shared" si="82"/>
        <v>-</v>
      </c>
      <c r="G1034" s="20" t="str">
        <f t="shared" si="83"/>
        <v>-</v>
      </c>
      <c r="H1034" s="21" t="str">
        <f t="shared" ca="1" si="84"/>
        <v/>
      </c>
    </row>
    <row r="1035" spans="2:8">
      <c r="B1035" s="22">
        <f t="shared" si="85"/>
        <v>47315</v>
      </c>
      <c r="C1035" s="18">
        <f t="shared" ref="C1035:C1098" si="86">WEEKDAY(B1035)</f>
        <v>2</v>
      </c>
      <c r="D1035" s="25"/>
      <c r="E1035" s="25"/>
      <c r="F1035" s="20" t="str">
        <f t="shared" si="82"/>
        <v>-</v>
      </c>
      <c r="G1035" s="20" t="str">
        <f t="shared" si="83"/>
        <v>-</v>
      </c>
      <c r="H1035" s="21" t="str">
        <f t="shared" ca="1" si="84"/>
        <v/>
      </c>
    </row>
    <row r="1036" spans="2:8">
      <c r="B1036" s="22">
        <f t="shared" si="85"/>
        <v>47316</v>
      </c>
      <c r="C1036" s="18">
        <f t="shared" si="86"/>
        <v>3</v>
      </c>
      <c r="D1036" s="25"/>
      <c r="E1036" s="25"/>
      <c r="F1036" s="20" t="str">
        <f t="shared" si="82"/>
        <v>-</v>
      </c>
      <c r="G1036" s="20" t="str">
        <f t="shared" si="83"/>
        <v>-</v>
      </c>
      <c r="H1036" s="21" t="str">
        <f t="shared" ca="1" si="84"/>
        <v/>
      </c>
    </row>
    <row r="1037" spans="2:8">
      <c r="B1037" s="22">
        <f t="shared" si="85"/>
        <v>47317</v>
      </c>
      <c r="C1037" s="18">
        <f t="shared" si="86"/>
        <v>4</v>
      </c>
      <c r="D1037" s="25"/>
      <c r="E1037" s="25"/>
      <c r="F1037" s="20" t="str">
        <f t="shared" si="82"/>
        <v>-</v>
      </c>
      <c r="G1037" s="20" t="str">
        <f t="shared" si="83"/>
        <v>-</v>
      </c>
      <c r="H1037" s="21" t="str">
        <f t="shared" ca="1" si="84"/>
        <v/>
      </c>
    </row>
    <row r="1038" spans="2:8">
      <c r="B1038" s="22">
        <f t="shared" si="85"/>
        <v>47318</v>
      </c>
      <c r="C1038" s="18">
        <f t="shared" si="86"/>
        <v>5</v>
      </c>
      <c r="D1038" s="25"/>
      <c r="E1038" s="25"/>
      <c r="F1038" s="20" t="str">
        <f t="shared" si="82"/>
        <v>-</v>
      </c>
      <c r="G1038" s="20" t="str">
        <f t="shared" si="83"/>
        <v>-</v>
      </c>
      <c r="H1038" s="21" t="str">
        <f t="shared" ca="1" si="84"/>
        <v/>
      </c>
    </row>
    <row r="1039" spans="2:8">
      <c r="B1039" s="22">
        <f t="shared" si="85"/>
        <v>47319</v>
      </c>
      <c r="C1039" s="18">
        <f t="shared" si="86"/>
        <v>6</v>
      </c>
      <c r="D1039" s="25"/>
      <c r="E1039" s="25"/>
      <c r="F1039" s="20">
        <f t="shared" si="82"/>
        <v>0</v>
      </c>
      <c r="G1039" s="20">
        <f t="shared" si="83"/>
        <v>0</v>
      </c>
      <c r="H1039" s="21" t="str">
        <f t="shared" ca="1" si="84"/>
        <v/>
      </c>
    </row>
    <row r="1040" spans="2:8">
      <c r="B1040" s="22">
        <f t="shared" si="85"/>
        <v>47320</v>
      </c>
      <c r="C1040" s="18">
        <f t="shared" si="86"/>
        <v>7</v>
      </c>
      <c r="D1040" s="25"/>
      <c r="E1040" s="25"/>
      <c r="F1040" s="20" t="str">
        <f t="shared" si="82"/>
        <v>-</v>
      </c>
      <c r="G1040" s="20" t="str">
        <f t="shared" si="83"/>
        <v>-</v>
      </c>
      <c r="H1040" s="21" t="str">
        <f t="shared" ca="1" si="84"/>
        <v/>
      </c>
    </row>
    <row r="1041" spans="2:8">
      <c r="B1041" s="22">
        <f t="shared" si="85"/>
        <v>47321</v>
      </c>
      <c r="C1041" s="18">
        <f t="shared" si="86"/>
        <v>1</v>
      </c>
      <c r="D1041" s="25"/>
      <c r="E1041" s="25"/>
      <c r="F1041" s="20" t="str">
        <f t="shared" ref="F1041:F1104" si="87">IF(MOD(C1041-$C$7,7)=5,COUNTIFS(C1035:C1041,1,D1035:D1041,"■")+COUNTIFS(C1035:C1041,7,D1035:D1041,"■"),"-")</f>
        <v>-</v>
      </c>
      <c r="G1041" s="20" t="str">
        <f t="shared" ref="G1041:G1104" si="88">IF(MOD(C1041-$C$7,7)=5,COUNTIF(E1035:E1041,"○")+COUNTIF(E1035:E1041,"●"),"-")</f>
        <v>-</v>
      </c>
      <c r="H1041" s="21" t="str">
        <f t="shared" ref="H1041:H1104" ca="1" si="89">IF(AND(D1041="",OFFSET(D1041,-MOD(C1041-$C$7+1,7),0)=""),"",IF(MOD(C1041-$C$7,7)&lt;&gt;5,"-",IF(F1041&lt;=G1041,"達成","×")))</f>
        <v/>
      </c>
    </row>
    <row r="1042" spans="2:8">
      <c r="B1042" s="22">
        <f t="shared" si="85"/>
        <v>47322</v>
      </c>
      <c r="C1042" s="18">
        <f t="shared" si="86"/>
        <v>2</v>
      </c>
      <c r="D1042" s="25"/>
      <c r="E1042" s="25"/>
      <c r="F1042" s="20" t="str">
        <f t="shared" si="87"/>
        <v>-</v>
      </c>
      <c r="G1042" s="20" t="str">
        <f t="shared" si="88"/>
        <v>-</v>
      </c>
      <c r="H1042" s="21" t="str">
        <f t="shared" ca="1" si="89"/>
        <v/>
      </c>
    </row>
    <row r="1043" spans="2:8">
      <c r="B1043" s="22">
        <f t="shared" si="85"/>
        <v>47323</v>
      </c>
      <c r="C1043" s="18">
        <f t="shared" si="86"/>
        <v>3</v>
      </c>
      <c r="D1043" s="25"/>
      <c r="E1043" s="25"/>
      <c r="F1043" s="20" t="str">
        <f t="shared" si="87"/>
        <v>-</v>
      </c>
      <c r="G1043" s="20" t="str">
        <f t="shared" si="88"/>
        <v>-</v>
      </c>
      <c r="H1043" s="21" t="str">
        <f t="shared" ca="1" si="89"/>
        <v/>
      </c>
    </row>
    <row r="1044" spans="2:8">
      <c r="B1044" s="22">
        <f t="shared" si="85"/>
        <v>47324</v>
      </c>
      <c r="C1044" s="18">
        <f t="shared" si="86"/>
        <v>4</v>
      </c>
      <c r="D1044" s="25"/>
      <c r="E1044" s="25"/>
      <c r="F1044" s="20" t="str">
        <f t="shared" si="87"/>
        <v>-</v>
      </c>
      <c r="G1044" s="20" t="str">
        <f t="shared" si="88"/>
        <v>-</v>
      </c>
      <c r="H1044" s="21" t="str">
        <f t="shared" ca="1" si="89"/>
        <v/>
      </c>
    </row>
    <row r="1045" spans="2:8">
      <c r="B1045" s="22">
        <f t="shared" si="85"/>
        <v>47325</v>
      </c>
      <c r="C1045" s="18">
        <f t="shared" si="86"/>
        <v>5</v>
      </c>
      <c r="D1045" s="25"/>
      <c r="E1045" s="25"/>
      <c r="F1045" s="20" t="str">
        <f t="shared" si="87"/>
        <v>-</v>
      </c>
      <c r="G1045" s="20" t="str">
        <f t="shared" si="88"/>
        <v>-</v>
      </c>
      <c r="H1045" s="21" t="str">
        <f t="shared" ca="1" si="89"/>
        <v/>
      </c>
    </row>
    <row r="1046" spans="2:8">
      <c r="B1046" s="22">
        <f t="shared" si="85"/>
        <v>47326</v>
      </c>
      <c r="C1046" s="18">
        <f t="shared" si="86"/>
        <v>6</v>
      </c>
      <c r="D1046" s="25"/>
      <c r="E1046" s="25"/>
      <c r="F1046" s="20">
        <f t="shared" si="87"/>
        <v>0</v>
      </c>
      <c r="G1046" s="20">
        <f t="shared" si="88"/>
        <v>0</v>
      </c>
      <c r="H1046" s="21" t="str">
        <f t="shared" ca="1" si="89"/>
        <v/>
      </c>
    </row>
    <row r="1047" spans="2:8">
      <c r="B1047" s="22">
        <f t="shared" si="85"/>
        <v>47327</v>
      </c>
      <c r="C1047" s="18">
        <f t="shared" si="86"/>
        <v>7</v>
      </c>
      <c r="D1047" s="25"/>
      <c r="E1047" s="25"/>
      <c r="F1047" s="20" t="str">
        <f t="shared" si="87"/>
        <v>-</v>
      </c>
      <c r="G1047" s="20" t="str">
        <f t="shared" si="88"/>
        <v>-</v>
      </c>
      <c r="H1047" s="21" t="str">
        <f t="shared" ca="1" si="89"/>
        <v/>
      </c>
    </row>
    <row r="1048" spans="2:8">
      <c r="B1048" s="22">
        <f t="shared" si="85"/>
        <v>47328</v>
      </c>
      <c r="C1048" s="18">
        <f t="shared" si="86"/>
        <v>1</v>
      </c>
      <c r="D1048" s="25"/>
      <c r="E1048" s="25"/>
      <c r="F1048" s="20" t="str">
        <f t="shared" si="87"/>
        <v>-</v>
      </c>
      <c r="G1048" s="20" t="str">
        <f t="shared" si="88"/>
        <v>-</v>
      </c>
      <c r="H1048" s="21" t="str">
        <f t="shared" ca="1" si="89"/>
        <v/>
      </c>
    </row>
    <row r="1049" spans="2:8">
      <c r="B1049" s="22">
        <f t="shared" si="85"/>
        <v>47329</v>
      </c>
      <c r="C1049" s="18">
        <f t="shared" si="86"/>
        <v>2</v>
      </c>
      <c r="D1049" s="25"/>
      <c r="E1049" s="25"/>
      <c r="F1049" s="20" t="str">
        <f t="shared" si="87"/>
        <v>-</v>
      </c>
      <c r="G1049" s="20" t="str">
        <f t="shared" si="88"/>
        <v>-</v>
      </c>
      <c r="H1049" s="21" t="str">
        <f t="shared" ca="1" si="89"/>
        <v/>
      </c>
    </row>
    <row r="1050" spans="2:8">
      <c r="B1050" s="22">
        <f t="shared" si="85"/>
        <v>47330</v>
      </c>
      <c r="C1050" s="18">
        <f t="shared" si="86"/>
        <v>3</v>
      </c>
      <c r="D1050" s="25"/>
      <c r="E1050" s="25"/>
      <c r="F1050" s="20" t="str">
        <f t="shared" si="87"/>
        <v>-</v>
      </c>
      <c r="G1050" s="20" t="str">
        <f t="shared" si="88"/>
        <v>-</v>
      </c>
      <c r="H1050" s="21" t="str">
        <f t="shared" ca="1" si="89"/>
        <v/>
      </c>
    </row>
    <row r="1051" spans="2:8">
      <c r="B1051" s="22">
        <f t="shared" si="85"/>
        <v>47331</v>
      </c>
      <c r="C1051" s="18">
        <f t="shared" si="86"/>
        <v>4</v>
      </c>
      <c r="D1051" s="25"/>
      <c r="E1051" s="25"/>
      <c r="F1051" s="20" t="str">
        <f t="shared" si="87"/>
        <v>-</v>
      </c>
      <c r="G1051" s="20" t="str">
        <f t="shared" si="88"/>
        <v>-</v>
      </c>
      <c r="H1051" s="21" t="str">
        <f t="shared" ca="1" si="89"/>
        <v/>
      </c>
    </row>
    <row r="1052" spans="2:8">
      <c r="B1052" s="22">
        <f t="shared" si="85"/>
        <v>47332</v>
      </c>
      <c r="C1052" s="18">
        <f t="shared" si="86"/>
        <v>5</v>
      </c>
      <c r="D1052" s="25"/>
      <c r="E1052" s="25"/>
      <c r="F1052" s="20" t="str">
        <f t="shared" si="87"/>
        <v>-</v>
      </c>
      <c r="G1052" s="20" t="str">
        <f t="shared" si="88"/>
        <v>-</v>
      </c>
      <c r="H1052" s="21" t="str">
        <f t="shared" ca="1" si="89"/>
        <v/>
      </c>
    </row>
    <row r="1053" spans="2:8">
      <c r="B1053" s="22">
        <f t="shared" si="85"/>
        <v>47333</v>
      </c>
      <c r="C1053" s="18">
        <f t="shared" si="86"/>
        <v>6</v>
      </c>
      <c r="D1053" s="25"/>
      <c r="E1053" s="25"/>
      <c r="F1053" s="20">
        <f t="shared" si="87"/>
        <v>0</v>
      </c>
      <c r="G1053" s="20">
        <f t="shared" si="88"/>
        <v>0</v>
      </c>
      <c r="H1053" s="21" t="str">
        <f t="shared" ca="1" si="89"/>
        <v/>
      </c>
    </row>
    <row r="1054" spans="2:8">
      <c r="B1054" s="22">
        <f t="shared" si="85"/>
        <v>47334</v>
      </c>
      <c r="C1054" s="18">
        <f t="shared" si="86"/>
        <v>7</v>
      </c>
      <c r="D1054" s="25"/>
      <c r="E1054" s="25"/>
      <c r="F1054" s="20" t="str">
        <f t="shared" si="87"/>
        <v>-</v>
      </c>
      <c r="G1054" s="20" t="str">
        <f t="shared" si="88"/>
        <v>-</v>
      </c>
      <c r="H1054" s="21" t="str">
        <f t="shared" ca="1" si="89"/>
        <v/>
      </c>
    </row>
    <row r="1055" spans="2:8">
      <c r="B1055" s="22">
        <f t="shared" si="85"/>
        <v>47335</v>
      </c>
      <c r="C1055" s="18">
        <f t="shared" si="86"/>
        <v>1</v>
      </c>
      <c r="D1055" s="25"/>
      <c r="E1055" s="25"/>
      <c r="F1055" s="20" t="str">
        <f t="shared" si="87"/>
        <v>-</v>
      </c>
      <c r="G1055" s="20" t="str">
        <f t="shared" si="88"/>
        <v>-</v>
      </c>
      <c r="H1055" s="21" t="str">
        <f t="shared" ca="1" si="89"/>
        <v/>
      </c>
    </row>
    <row r="1056" spans="2:8">
      <c r="B1056" s="22">
        <f t="shared" si="85"/>
        <v>47336</v>
      </c>
      <c r="C1056" s="18">
        <f t="shared" si="86"/>
        <v>2</v>
      </c>
      <c r="D1056" s="25"/>
      <c r="E1056" s="25"/>
      <c r="F1056" s="20" t="str">
        <f t="shared" si="87"/>
        <v>-</v>
      </c>
      <c r="G1056" s="20" t="str">
        <f t="shared" si="88"/>
        <v>-</v>
      </c>
      <c r="H1056" s="21" t="str">
        <f t="shared" ca="1" si="89"/>
        <v/>
      </c>
    </row>
    <row r="1057" spans="2:8">
      <c r="B1057" s="22">
        <f t="shared" si="85"/>
        <v>47337</v>
      </c>
      <c r="C1057" s="18">
        <f t="shared" si="86"/>
        <v>3</v>
      </c>
      <c r="D1057" s="25"/>
      <c r="E1057" s="25"/>
      <c r="F1057" s="20" t="str">
        <f t="shared" si="87"/>
        <v>-</v>
      </c>
      <c r="G1057" s="20" t="str">
        <f t="shared" si="88"/>
        <v>-</v>
      </c>
      <c r="H1057" s="21" t="str">
        <f t="shared" ca="1" si="89"/>
        <v/>
      </c>
    </row>
    <row r="1058" spans="2:8">
      <c r="B1058" s="22">
        <f t="shared" si="85"/>
        <v>47338</v>
      </c>
      <c r="C1058" s="18">
        <f t="shared" si="86"/>
        <v>4</v>
      </c>
      <c r="D1058" s="25"/>
      <c r="E1058" s="25"/>
      <c r="F1058" s="20" t="str">
        <f t="shared" si="87"/>
        <v>-</v>
      </c>
      <c r="G1058" s="20" t="str">
        <f t="shared" si="88"/>
        <v>-</v>
      </c>
      <c r="H1058" s="21" t="str">
        <f t="shared" ca="1" si="89"/>
        <v/>
      </c>
    </row>
    <row r="1059" spans="2:8">
      <c r="B1059" s="22">
        <f t="shared" si="85"/>
        <v>47339</v>
      </c>
      <c r="C1059" s="18">
        <f t="shared" si="86"/>
        <v>5</v>
      </c>
      <c r="D1059" s="25"/>
      <c r="E1059" s="25"/>
      <c r="F1059" s="20" t="str">
        <f t="shared" si="87"/>
        <v>-</v>
      </c>
      <c r="G1059" s="20" t="str">
        <f t="shared" si="88"/>
        <v>-</v>
      </c>
      <c r="H1059" s="21" t="str">
        <f t="shared" ca="1" si="89"/>
        <v/>
      </c>
    </row>
    <row r="1060" spans="2:8">
      <c r="B1060" s="22">
        <f t="shared" si="85"/>
        <v>47340</v>
      </c>
      <c r="C1060" s="18">
        <f t="shared" si="86"/>
        <v>6</v>
      </c>
      <c r="D1060" s="25"/>
      <c r="E1060" s="25"/>
      <c r="F1060" s="20">
        <f t="shared" si="87"/>
        <v>0</v>
      </c>
      <c r="G1060" s="20">
        <f t="shared" si="88"/>
        <v>0</v>
      </c>
      <c r="H1060" s="21" t="str">
        <f t="shared" ca="1" si="89"/>
        <v/>
      </c>
    </row>
    <row r="1061" spans="2:8">
      <c r="B1061" s="22">
        <f t="shared" si="85"/>
        <v>47341</v>
      </c>
      <c r="C1061" s="18">
        <f t="shared" si="86"/>
        <v>7</v>
      </c>
      <c r="D1061" s="25"/>
      <c r="E1061" s="25"/>
      <c r="F1061" s="20" t="str">
        <f t="shared" si="87"/>
        <v>-</v>
      </c>
      <c r="G1061" s="20" t="str">
        <f t="shared" si="88"/>
        <v>-</v>
      </c>
      <c r="H1061" s="21" t="str">
        <f t="shared" ca="1" si="89"/>
        <v/>
      </c>
    </row>
    <row r="1062" spans="2:8">
      <c r="B1062" s="22">
        <f t="shared" si="85"/>
        <v>47342</v>
      </c>
      <c r="C1062" s="18">
        <f t="shared" si="86"/>
        <v>1</v>
      </c>
      <c r="D1062" s="25"/>
      <c r="E1062" s="25"/>
      <c r="F1062" s="20" t="str">
        <f t="shared" si="87"/>
        <v>-</v>
      </c>
      <c r="G1062" s="20" t="str">
        <f t="shared" si="88"/>
        <v>-</v>
      </c>
      <c r="H1062" s="21" t="str">
        <f t="shared" ca="1" si="89"/>
        <v/>
      </c>
    </row>
    <row r="1063" spans="2:8">
      <c r="B1063" s="22">
        <f t="shared" si="85"/>
        <v>47343</v>
      </c>
      <c r="C1063" s="18">
        <f t="shared" si="86"/>
        <v>2</v>
      </c>
      <c r="D1063" s="25"/>
      <c r="E1063" s="25"/>
      <c r="F1063" s="20" t="str">
        <f t="shared" si="87"/>
        <v>-</v>
      </c>
      <c r="G1063" s="20" t="str">
        <f t="shared" si="88"/>
        <v>-</v>
      </c>
      <c r="H1063" s="21" t="str">
        <f t="shared" ca="1" si="89"/>
        <v/>
      </c>
    </row>
    <row r="1064" spans="2:8">
      <c r="B1064" s="22">
        <f t="shared" si="85"/>
        <v>47344</v>
      </c>
      <c r="C1064" s="18">
        <f t="shared" si="86"/>
        <v>3</v>
      </c>
      <c r="D1064" s="25"/>
      <c r="E1064" s="25"/>
      <c r="F1064" s="20" t="str">
        <f t="shared" si="87"/>
        <v>-</v>
      </c>
      <c r="G1064" s="20" t="str">
        <f t="shared" si="88"/>
        <v>-</v>
      </c>
      <c r="H1064" s="21" t="str">
        <f t="shared" ca="1" si="89"/>
        <v/>
      </c>
    </row>
    <row r="1065" spans="2:8">
      <c r="B1065" s="22">
        <f t="shared" si="85"/>
        <v>47345</v>
      </c>
      <c r="C1065" s="18">
        <f t="shared" si="86"/>
        <v>4</v>
      </c>
      <c r="D1065" s="25"/>
      <c r="E1065" s="25"/>
      <c r="F1065" s="20" t="str">
        <f t="shared" si="87"/>
        <v>-</v>
      </c>
      <c r="G1065" s="20" t="str">
        <f t="shared" si="88"/>
        <v>-</v>
      </c>
      <c r="H1065" s="21" t="str">
        <f t="shared" ca="1" si="89"/>
        <v/>
      </c>
    </row>
    <row r="1066" spans="2:8">
      <c r="B1066" s="22">
        <f t="shared" si="85"/>
        <v>47346</v>
      </c>
      <c r="C1066" s="18">
        <f t="shared" si="86"/>
        <v>5</v>
      </c>
      <c r="D1066" s="25"/>
      <c r="E1066" s="25"/>
      <c r="F1066" s="20" t="str">
        <f t="shared" si="87"/>
        <v>-</v>
      </c>
      <c r="G1066" s="20" t="str">
        <f t="shared" si="88"/>
        <v>-</v>
      </c>
      <c r="H1066" s="21" t="str">
        <f t="shared" ca="1" si="89"/>
        <v/>
      </c>
    </row>
    <row r="1067" spans="2:8">
      <c r="B1067" s="22">
        <f t="shared" si="85"/>
        <v>47347</v>
      </c>
      <c r="C1067" s="18">
        <f t="shared" si="86"/>
        <v>6</v>
      </c>
      <c r="D1067" s="25"/>
      <c r="E1067" s="25"/>
      <c r="F1067" s="20">
        <f t="shared" si="87"/>
        <v>0</v>
      </c>
      <c r="G1067" s="20">
        <f t="shared" si="88"/>
        <v>0</v>
      </c>
      <c r="H1067" s="21" t="str">
        <f t="shared" ca="1" si="89"/>
        <v/>
      </c>
    </row>
    <row r="1068" spans="2:8">
      <c r="B1068" s="22">
        <f t="shared" si="85"/>
        <v>47348</v>
      </c>
      <c r="C1068" s="18">
        <f t="shared" si="86"/>
        <v>7</v>
      </c>
      <c r="D1068" s="25"/>
      <c r="E1068" s="25"/>
      <c r="F1068" s="20" t="str">
        <f t="shared" si="87"/>
        <v>-</v>
      </c>
      <c r="G1068" s="20" t="str">
        <f t="shared" si="88"/>
        <v>-</v>
      </c>
      <c r="H1068" s="21" t="str">
        <f t="shared" ca="1" si="89"/>
        <v/>
      </c>
    </row>
    <row r="1069" spans="2:8">
      <c r="B1069" s="22">
        <f t="shared" si="85"/>
        <v>47349</v>
      </c>
      <c r="C1069" s="18">
        <f t="shared" si="86"/>
        <v>1</v>
      </c>
      <c r="D1069" s="25"/>
      <c r="E1069" s="25"/>
      <c r="F1069" s="20" t="str">
        <f t="shared" si="87"/>
        <v>-</v>
      </c>
      <c r="G1069" s="20" t="str">
        <f t="shared" si="88"/>
        <v>-</v>
      </c>
      <c r="H1069" s="21" t="str">
        <f t="shared" ca="1" si="89"/>
        <v/>
      </c>
    </row>
    <row r="1070" spans="2:8">
      <c r="B1070" s="22">
        <f t="shared" si="85"/>
        <v>47350</v>
      </c>
      <c r="C1070" s="18">
        <f t="shared" si="86"/>
        <v>2</v>
      </c>
      <c r="D1070" s="25"/>
      <c r="E1070" s="25"/>
      <c r="F1070" s="20" t="str">
        <f t="shared" si="87"/>
        <v>-</v>
      </c>
      <c r="G1070" s="20" t="str">
        <f t="shared" si="88"/>
        <v>-</v>
      </c>
      <c r="H1070" s="21" t="str">
        <f t="shared" ca="1" si="89"/>
        <v/>
      </c>
    </row>
    <row r="1071" spans="2:8">
      <c r="B1071" s="22">
        <f t="shared" si="85"/>
        <v>47351</v>
      </c>
      <c r="C1071" s="18">
        <f t="shared" si="86"/>
        <v>3</v>
      </c>
      <c r="D1071" s="25"/>
      <c r="E1071" s="25"/>
      <c r="F1071" s="20" t="str">
        <f t="shared" si="87"/>
        <v>-</v>
      </c>
      <c r="G1071" s="20" t="str">
        <f t="shared" si="88"/>
        <v>-</v>
      </c>
      <c r="H1071" s="21" t="str">
        <f t="shared" ca="1" si="89"/>
        <v/>
      </c>
    </row>
    <row r="1072" spans="2:8">
      <c r="B1072" s="22">
        <f t="shared" si="85"/>
        <v>47352</v>
      </c>
      <c r="C1072" s="18">
        <f t="shared" si="86"/>
        <v>4</v>
      </c>
      <c r="D1072" s="25"/>
      <c r="E1072" s="25"/>
      <c r="F1072" s="20" t="str">
        <f t="shared" si="87"/>
        <v>-</v>
      </c>
      <c r="G1072" s="20" t="str">
        <f t="shared" si="88"/>
        <v>-</v>
      </c>
      <c r="H1072" s="21" t="str">
        <f t="shared" ca="1" si="89"/>
        <v/>
      </c>
    </row>
    <row r="1073" spans="2:8">
      <c r="B1073" s="22">
        <f t="shared" si="85"/>
        <v>47353</v>
      </c>
      <c r="C1073" s="18">
        <f t="shared" si="86"/>
        <v>5</v>
      </c>
      <c r="D1073" s="25"/>
      <c r="E1073" s="25"/>
      <c r="F1073" s="20" t="str">
        <f t="shared" si="87"/>
        <v>-</v>
      </c>
      <c r="G1073" s="20" t="str">
        <f t="shared" si="88"/>
        <v>-</v>
      </c>
      <c r="H1073" s="21" t="str">
        <f t="shared" ca="1" si="89"/>
        <v/>
      </c>
    </row>
    <row r="1074" spans="2:8">
      <c r="B1074" s="22">
        <f t="shared" si="85"/>
        <v>47354</v>
      </c>
      <c r="C1074" s="18">
        <f t="shared" si="86"/>
        <v>6</v>
      </c>
      <c r="D1074" s="25"/>
      <c r="E1074" s="25"/>
      <c r="F1074" s="20">
        <f t="shared" si="87"/>
        <v>0</v>
      </c>
      <c r="G1074" s="20">
        <f t="shared" si="88"/>
        <v>0</v>
      </c>
      <c r="H1074" s="21" t="str">
        <f t="shared" ca="1" si="89"/>
        <v/>
      </c>
    </row>
    <row r="1075" spans="2:8">
      <c r="B1075" s="22">
        <f t="shared" si="85"/>
        <v>47355</v>
      </c>
      <c r="C1075" s="18">
        <f t="shared" si="86"/>
        <v>7</v>
      </c>
      <c r="D1075" s="25"/>
      <c r="E1075" s="25"/>
      <c r="F1075" s="20" t="str">
        <f t="shared" si="87"/>
        <v>-</v>
      </c>
      <c r="G1075" s="20" t="str">
        <f t="shared" si="88"/>
        <v>-</v>
      </c>
      <c r="H1075" s="21" t="str">
        <f t="shared" ca="1" si="89"/>
        <v/>
      </c>
    </row>
    <row r="1076" spans="2:8">
      <c r="B1076" s="22">
        <f t="shared" si="85"/>
        <v>47356</v>
      </c>
      <c r="C1076" s="18">
        <f t="shared" si="86"/>
        <v>1</v>
      </c>
      <c r="D1076" s="25"/>
      <c r="E1076" s="25"/>
      <c r="F1076" s="20" t="str">
        <f t="shared" si="87"/>
        <v>-</v>
      </c>
      <c r="G1076" s="20" t="str">
        <f t="shared" si="88"/>
        <v>-</v>
      </c>
      <c r="H1076" s="21" t="str">
        <f t="shared" ca="1" si="89"/>
        <v/>
      </c>
    </row>
    <row r="1077" spans="2:8">
      <c r="B1077" s="22">
        <f t="shared" si="85"/>
        <v>47357</v>
      </c>
      <c r="C1077" s="18">
        <f t="shared" si="86"/>
        <v>2</v>
      </c>
      <c r="D1077" s="25"/>
      <c r="E1077" s="25"/>
      <c r="F1077" s="20" t="str">
        <f t="shared" si="87"/>
        <v>-</v>
      </c>
      <c r="G1077" s="20" t="str">
        <f t="shared" si="88"/>
        <v>-</v>
      </c>
      <c r="H1077" s="21" t="str">
        <f t="shared" ca="1" si="89"/>
        <v/>
      </c>
    </row>
    <row r="1078" spans="2:8">
      <c r="B1078" s="22">
        <f t="shared" si="85"/>
        <v>47358</v>
      </c>
      <c r="C1078" s="18">
        <f t="shared" si="86"/>
        <v>3</v>
      </c>
      <c r="D1078" s="25"/>
      <c r="E1078" s="25"/>
      <c r="F1078" s="20" t="str">
        <f t="shared" si="87"/>
        <v>-</v>
      </c>
      <c r="G1078" s="20" t="str">
        <f t="shared" si="88"/>
        <v>-</v>
      </c>
      <c r="H1078" s="21" t="str">
        <f t="shared" ca="1" si="89"/>
        <v/>
      </c>
    </row>
    <row r="1079" spans="2:8">
      <c r="B1079" s="22">
        <f t="shared" si="85"/>
        <v>47359</v>
      </c>
      <c r="C1079" s="18">
        <f t="shared" si="86"/>
        <v>4</v>
      </c>
      <c r="D1079" s="25"/>
      <c r="E1079" s="25"/>
      <c r="F1079" s="20" t="str">
        <f t="shared" si="87"/>
        <v>-</v>
      </c>
      <c r="G1079" s="20" t="str">
        <f t="shared" si="88"/>
        <v>-</v>
      </c>
      <c r="H1079" s="21" t="str">
        <f t="shared" ca="1" si="89"/>
        <v/>
      </c>
    </row>
    <row r="1080" spans="2:8">
      <c r="B1080" s="22">
        <f t="shared" si="85"/>
        <v>47360</v>
      </c>
      <c r="C1080" s="18">
        <f t="shared" si="86"/>
        <v>5</v>
      </c>
      <c r="D1080" s="25"/>
      <c r="E1080" s="25"/>
      <c r="F1080" s="20" t="str">
        <f t="shared" si="87"/>
        <v>-</v>
      </c>
      <c r="G1080" s="20" t="str">
        <f t="shared" si="88"/>
        <v>-</v>
      </c>
      <c r="H1080" s="21" t="str">
        <f t="shared" ca="1" si="89"/>
        <v/>
      </c>
    </row>
    <row r="1081" spans="2:8">
      <c r="B1081" s="22">
        <f t="shared" si="85"/>
        <v>47361</v>
      </c>
      <c r="C1081" s="18">
        <f t="shared" si="86"/>
        <v>6</v>
      </c>
      <c r="D1081" s="25"/>
      <c r="E1081" s="25"/>
      <c r="F1081" s="20">
        <f t="shared" si="87"/>
        <v>0</v>
      </c>
      <c r="G1081" s="20">
        <f t="shared" si="88"/>
        <v>0</v>
      </c>
      <c r="H1081" s="21" t="str">
        <f t="shared" ca="1" si="89"/>
        <v/>
      </c>
    </row>
    <row r="1082" spans="2:8">
      <c r="B1082" s="22">
        <f t="shared" si="85"/>
        <v>47362</v>
      </c>
      <c r="C1082" s="18">
        <f t="shared" si="86"/>
        <v>7</v>
      </c>
      <c r="D1082" s="25"/>
      <c r="E1082" s="25"/>
      <c r="F1082" s="20" t="str">
        <f t="shared" si="87"/>
        <v>-</v>
      </c>
      <c r="G1082" s="20" t="str">
        <f t="shared" si="88"/>
        <v>-</v>
      </c>
      <c r="H1082" s="21" t="str">
        <f t="shared" ca="1" si="89"/>
        <v/>
      </c>
    </row>
    <row r="1083" spans="2:8">
      <c r="B1083" s="22">
        <f t="shared" si="85"/>
        <v>47363</v>
      </c>
      <c r="C1083" s="18">
        <f t="shared" si="86"/>
        <v>1</v>
      </c>
      <c r="D1083" s="25"/>
      <c r="E1083" s="25"/>
      <c r="F1083" s="20" t="str">
        <f t="shared" si="87"/>
        <v>-</v>
      </c>
      <c r="G1083" s="20" t="str">
        <f t="shared" si="88"/>
        <v>-</v>
      </c>
      <c r="H1083" s="21" t="str">
        <f t="shared" ca="1" si="89"/>
        <v/>
      </c>
    </row>
    <row r="1084" spans="2:8">
      <c r="B1084" s="22">
        <f t="shared" si="85"/>
        <v>47364</v>
      </c>
      <c r="C1084" s="18">
        <f t="shared" si="86"/>
        <v>2</v>
      </c>
      <c r="D1084" s="25"/>
      <c r="E1084" s="25"/>
      <c r="F1084" s="20" t="str">
        <f t="shared" si="87"/>
        <v>-</v>
      </c>
      <c r="G1084" s="20" t="str">
        <f t="shared" si="88"/>
        <v>-</v>
      </c>
      <c r="H1084" s="21" t="str">
        <f t="shared" ca="1" si="89"/>
        <v/>
      </c>
    </row>
    <row r="1085" spans="2:8">
      <c r="B1085" s="22">
        <f t="shared" si="85"/>
        <v>47365</v>
      </c>
      <c r="C1085" s="18">
        <f t="shared" si="86"/>
        <v>3</v>
      </c>
      <c r="D1085" s="25"/>
      <c r="E1085" s="25"/>
      <c r="F1085" s="20" t="str">
        <f t="shared" si="87"/>
        <v>-</v>
      </c>
      <c r="G1085" s="20" t="str">
        <f t="shared" si="88"/>
        <v>-</v>
      </c>
      <c r="H1085" s="21" t="str">
        <f t="shared" ca="1" si="89"/>
        <v/>
      </c>
    </row>
    <row r="1086" spans="2:8">
      <c r="B1086" s="22">
        <f t="shared" si="85"/>
        <v>47366</v>
      </c>
      <c r="C1086" s="18">
        <f t="shared" si="86"/>
        <v>4</v>
      </c>
      <c r="D1086" s="25"/>
      <c r="E1086" s="25"/>
      <c r="F1086" s="20" t="str">
        <f t="shared" si="87"/>
        <v>-</v>
      </c>
      <c r="G1086" s="20" t="str">
        <f t="shared" si="88"/>
        <v>-</v>
      </c>
      <c r="H1086" s="21" t="str">
        <f t="shared" ca="1" si="89"/>
        <v/>
      </c>
    </row>
    <row r="1087" spans="2:8">
      <c r="B1087" s="22">
        <f t="shared" si="85"/>
        <v>47367</v>
      </c>
      <c r="C1087" s="18">
        <f t="shared" si="86"/>
        <v>5</v>
      </c>
      <c r="D1087" s="25"/>
      <c r="E1087" s="25"/>
      <c r="F1087" s="20" t="str">
        <f t="shared" si="87"/>
        <v>-</v>
      </c>
      <c r="G1087" s="20" t="str">
        <f t="shared" si="88"/>
        <v>-</v>
      </c>
      <c r="H1087" s="21" t="str">
        <f t="shared" ca="1" si="89"/>
        <v/>
      </c>
    </row>
    <row r="1088" spans="2:8">
      <c r="B1088" s="22">
        <f t="shared" si="85"/>
        <v>47368</v>
      </c>
      <c r="C1088" s="18">
        <f t="shared" si="86"/>
        <v>6</v>
      </c>
      <c r="D1088" s="25"/>
      <c r="E1088" s="25"/>
      <c r="F1088" s="20">
        <f t="shared" si="87"/>
        <v>0</v>
      </c>
      <c r="G1088" s="20">
        <f t="shared" si="88"/>
        <v>0</v>
      </c>
      <c r="H1088" s="21" t="str">
        <f t="shared" ca="1" si="89"/>
        <v/>
      </c>
    </row>
    <row r="1089" spans="2:8">
      <c r="B1089" s="22">
        <f t="shared" si="85"/>
        <v>47369</v>
      </c>
      <c r="C1089" s="18">
        <f t="shared" si="86"/>
        <v>7</v>
      </c>
      <c r="D1089" s="25"/>
      <c r="E1089" s="25"/>
      <c r="F1089" s="20" t="str">
        <f t="shared" si="87"/>
        <v>-</v>
      </c>
      <c r="G1089" s="20" t="str">
        <f t="shared" si="88"/>
        <v>-</v>
      </c>
      <c r="H1089" s="21" t="str">
        <f t="shared" ca="1" si="89"/>
        <v/>
      </c>
    </row>
    <row r="1090" spans="2:8">
      <c r="B1090" s="22">
        <f t="shared" si="85"/>
        <v>47370</v>
      </c>
      <c r="C1090" s="18">
        <f t="shared" si="86"/>
        <v>1</v>
      </c>
      <c r="D1090" s="25"/>
      <c r="E1090" s="25"/>
      <c r="F1090" s="20" t="str">
        <f t="shared" si="87"/>
        <v>-</v>
      </c>
      <c r="G1090" s="20" t="str">
        <f t="shared" si="88"/>
        <v>-</v>
      </c>
      <c r="H1090" s="21" t="str">
        <f t="shared" ca="1" si="89"/>
        <v/>
      </c>
    </row>
    <row r="1091" spans="2:8">
      <c r="B1091" s="22">
        <f t="shared" ref="B1091:B1112" si="90">B1090+1</f>
        <v>47371</v>
      </c>
      <c r="C1091" s="18">
        <f t="shared" si="86"/>
        <v>2</v>
      </c>
      <c r="D1091" s="25"/>
      <c r="E1091" s="25"/>
      <c r="F1091" s="20" t="str">
        <f t="shared" si="87"/>
        <v>-</v>
      </c>
      <c r="G1091" s="20" t="str">
        <f t="shared" si="88"/>
        <v>-</v>
      </c>
      <c r="H1091" s="21" t="str">
        <f t="shared" ca="1" si="89"/>
        <v/>
      </c>
    </row>
    <row r="1092" spans="2:8">
      <c r="B1092" s="22">
        <f t="shared" si="90"/>
        <v>47372</v>
      </c>
      <c r="C1092" s="18">
        <f t="shared" si="86"/>
        <v>3</v>
      </c>
      <c r="D1092" s="25"/>
      <c r="E1092" s="25"/>
      <c r="F1092" s="20" t="str">
        <f t="shared" si="87"/>
        <v>-</v>
      </c>
      <c r="G1092" s="20" t="str">
        <f t="shared" si="88"/>
        <v>-</v>
      </c>
      <c r="H1092" s="21" t="str">
        <f t="shared" ca="1" si="89"/>
        <v/>
      </c>
    </row>
    <row r="1093" spans="2:8">
      <c r="B1093" s="22">
        <f t="shared" si="90"/>
        <v>47373</v>
      </c>
      <c r="C1093" s="18">
        <f t="shared" si="86"/>
        <v>4</v>
      </c>
      <c r="D1093" s="25"/>
      <c r="E1093" s="25"/>
      <c r="F1093" s="20" t="str">
        <f t="shared" si="87"/>
        <v>-</v>
      </c>
      <c r="G1093" s="20" t="str">
        <f t="shared" si="88"/>
        <v>-</v>
      </c>
      <c r="H1093" s="21" t="str">
        <f t="shared" ca="1" si="89"/>
        <v/>
      </c>
    </row>
    <row r="1094" spans="2:8">
      <c r="B1094" s="22">
        <f t="shared" si="90"/>
        <v>47374</v>
      </c>
      <c r="C1094" s="18">
        <f t="shared" si="86"/>
        <v>5</v>
      </c>
      <c r="D1094" s="25"/>
      <c r="E1094" s="25"/>
      <c r="F1094" s="20" t="str">
        <f t="shared" si="87"/>
        <v>-</v>
      </c>
      <c r="G1094" s="20" t="str">
        <f t="shared" si="88"/>
        <v>-</v>
      </c>
      <c r="H1094" s="21" t="str">
        <f t="shared" ca="1" si="89"/>
        <v/>
      </c>
    </row>
    <row r="1095" spans="2:8">
      <c r="B1095" s="22">
        <f t="shared" si="90"/>
        <v>47375</v>
      </c>
      <c r="C1095" s="18">
        <f t="shared" si="86"/>
        <v>6</v>
      </c>
      <c r="D1095" s="25"/>
      <c r="E1095" s="25"/>
      <c r="F1095" s="20">
        <f t="shared" si="87"/>
        <v>0</v>
      </c>
      <c r="G1095" s="20">
        <f t="shared" si="88"/>
        <v>0</v>
      </c>
      <c r="H1095" s="21" t="str">
        <f t="shared" ca="1" si="89"/>
        <v/>
      </c>
    </row>
    <row r="1096" spans="2:8">
      <c r="B1096" s="22">
        <f t="shared" si="90"/>
        <v>47376</v>
      </c>
      <c r="C1096" s="18">
        <f t="shared" si="86"/>
        <v>7</v>
      </c>
      <c r="D1096" s="25"/>
      <c r="E1096" s="25"/>
      <c r="F1096" s="20" t="str">
        <f t="shared" si="87"/>
        <v>-</v>
      </c>
      <c r="G1096" s="20" t="str">
        <f t="shared" si="88"/>
        <v>-</v>
      </c>
      <c r="H1096" s="21" t="str">
        <f t="shared" ca="1" si="89"/>
        <v/>
      </c>
    </row>
    <row r="1097" spans="2:8">
      <c r="B1097" s="22">
        <f t="shared" si="90"/>
        <v>47377</v>
      </c>
      <c r="C1097" s="18">
        <f t="shared" si="86"/>
        <v>1</v>
      </c>
      <c r="D1097" s="25"/>
      <c r="E1097" s="25"/>
      <c r="F1097" s="20" t="str">
        <f t="shared" si="87"/>
        <v>-</v>
      </c>
      <c r="G1097" s="20" t="str">
        <f t="shared" si="88"/>
        <v>-</v>
      </c>
      <c r="H1097" s="21" t="str">
        <f t="shared" ca="1" si="89"/>
        <v/>
      </c>
    </row>
    <row r="1098" spans="2:8">
      <c r="B1098" s="22">
        <f t="shared" si="90"/>
        <v>47378</v>
      </c>
      <c r="C1098" s="18">
        <f t="shared" si="86"/>
        <v>2</v>
      </c>
      <c r="D1098" s="25"/>
      <c r="E1098" s="25"/>
      <c r="F1098" s="20" t="str">
        <f t="shared" si="87"/>
        <v>-</v>
      </c>
      <c r="G1098" s="20" t="str">
        <f t="shared" si="88"/>
        <v>-</v>
      </c>
      <c r="H1098" s="21" t="str">
        <f t="shared" ca="1" si="89"/>
        <v/>
      </c>
    </row>
    <row r="1099" spans="2:8">
      <c r="B1099" s="22">
        <f t="shared" si="90"/>
        <v>47379</v>
      </c>
      <c r="C1099" s="18">
        <f t="shared" ref="C1099:C1112" si="91">WEEKDAY(B1099)</f>
        <v>3</v>
      </c>
      <c r="D1099" s="25"/>
      <c r="E1099" s="25"/>
      <c r="F1099" s="20" t="str">
        <f t="shared" si="87"/>
        <v>-</v>
      </c>
      <c r="G1099" s="20" t="str">
        <f t="shared" si="88"/>
        <v>-</v>
      </c>
      <c r="H1099" s="21" t="str">
        <f t="shared" ca="1" si="89"/>
        <v/>
      </c>
    </row>
    <row r="1100" spans="2:8">
      <c r="B1100" s="22">
        <f t="shared" si="90"/>
        <v>47380</v>
      </c>
      <c r="C1100" s="18">
        <f t="shared" si="91"/>
        <v>4</v>
      </c>
      <c r="D1100" s="25"/>
      <c r="E1100" s="25"/>
      <c r="F1100" s="20" t="str">
        <f t="shared" si="87"/>
        <v>-</v>
      </c>
      <c r="G1100" s="20" t="str">
        <f t="shared" si="88"/>
        <v>-</v>
      </c>
      <c r="H1100" s="21" t="str">
        <f t="shared" ca="1" si="89"/>
        <v/>
      </c>
    </row>
    <row r="1101" spans="2:8">
      <c r="B1101" s="22">
        <f t="shared" si="90"/>
        <v>47381</v>
      </c>
      <c r="C1101" s="18">
        <f t="shared" si="91"/>
        <v>5</v>
      </c>
      <c r="D1101" s="25"/>
      <c r="E1101" s="25"/>
      <c r="F1101" s="20" t="str">
        <f t="shared" si="87"/>
        <v>-</v>
      </c>
      <c r="G1101" s="20" t="str">
        <f t="shared" si="88"/>
        <v>-</v>
      </c>
      <c r="H1101" s="21" t="str">
        <f t="shared" ca="1" si="89"/>
        <v/>
      </c>
    </row>
    <row r="1102" spans="2:8">
      <c r="B1102" s="22">
        <f t="shared" si="90"/>
        <v>47382</v>
      </c>
      <c r="C1102" s="18">
        <f t="shared" si="91"/>
        <v>6</v>
      </c>
      <c r="D1102" s="25"/>
      <c r="E1102" s="25"/>
      <c r="F1102" s="20">
        <f t="shared" si="87"/>
        <v>0</v>
      </c>
      <c r="G1102" s="20">
        <f t="shared" si="88"/>
        <v>0</v>
      </c>
      <c r="H1102" s="21" t="str">
        <f t="shared" ca="1" si="89"/>
        <v/>
      </c>
    </row>
    <row r="1103" spans="2:8">
      <c r="B1103" s="22">
        <f t="shared" si="90"/>
        <v>47383</v>
      </c>
      <c r="C1103" s="18">
        <f t="shared" si="91"/>
        <v>7</v>
      </c>
      <c r="D1103" s="25"/>
      <c r="E1103" s="25"/>
      <c r="F1103" s="20" t="str">
        <f t="shared" si="87"/>
        <v>-</v>
      </c>
      <c r="G1103" s="20" t="str">
        <f t="shared" si="88"/>
        <v>-</v>
      </c>
      <c r="H1103" s="21" t="str">
        <f t="shared" ca="1" si="89"/>
        <v/>
      </c>
    </row>
    <row r="1104" spans="2:8">
      <c r="B1104" s="22">
        <f t="shared" si="90"/>
        <v>47384</v>
      </c>
      <c r="C1104" s="18">
        <f t="shared" si="91"/>
        <v>1</v>
      </c>
      <c r="D1104" s="25"/>
      <c r="E1104" s="25"/>
      <c r="F1104" s="20" t="str">
        <f t="shared" si="87"/>
        <v>-</v>
      </c>
      <c r="G1104" s="20" t="str">
        <f t="shared" si="88"/>
        <v>-</v>
      </c>
      <c r="H1104" s="21" t="str">
        <f t="shared" ca="1" si="89"/>
        <v/>
      </c>
    </row>
    <row r="1105" spans="2:8">
      <c r="B1105" s="22">
        <f t="shared" si="90"/>
        <v>47385</v>
      </c>
      <c r="C1105" s="18">
        <f t="shared" si="91"/>
        <v>2</v>
      </c>
      <c r="D1105" s="25"/>
      <c r="E1105" s="25"/>
      <c r="F1105" s="20" t="str">
        <f t="shared" ref="F1105:F1112" si="92">IF(MOD(C1105-$C$7,7)=5,COUNTIFS(C1099:C1105,1,D1099:D1105,"■")+COUNTIFS(C1099:C1105,7,D1099:D1105,"■"),"-")</f>
        <v>-</v>
      </c>
      <c r="G1105" s="20" t="str">
        <f t="shared" ref="G1105:G1112" si="93">IF(MOD(C1105-$C$7,7)=5,COUNTIF(E1099:E1105,"○")+COUNTIF(E1099:E1105,"●"),"-")</f>
        <v>-</v>
      </c>
      <c r="H1105" s="21" t="str">
        <f t="shared" ref="H1105:H1112" ca="1" si="94">IF(AND(D1105="",OFFSET(D1105,-MOD(C1105-$C$7+1,7),0)=""),"",IF(MOD(C1105-$C$7,7)&lt;&gt;5,"-",IF(F1105&lt;=G1105,"達成","×")))</f>
        <v/>
      </c>
    </row>
    <row r="1106" spans="2:8">
      <c r="B1106" s="22">
        <f t="shared" si="90"/>
        <v>47386</v>
      </c>
      <c r="C1106" s="18">
        <f t="shared" si="91"/>
        <v>3</v>
      </c>
      <c r="D1106" s="25"/>
      <c r="E1106" s="25"/>
      <c r="F1106" s="20" t="str">
        <f t="shared" si="92"/>
        <v>-</v>
      </c>
      <c r="G1106" s="20" t="str">
        <f t="shared" si="93"/>
        <v>-</v>
      </c>
      <c r="H1106" s="21" t="str">
        <f t="shared" ca="1" si="94"/>
        <v/>
      </c>
    </row>
    <row r="1107" spans="2:8">
      <c r="B1107" s="22">
        <f t="shared" si="90"/>
        <v>47387</v>
      </c>
      <c r="C1107" s="18">
        <f t="shared" si="91"/>
        <v>4</v>
      </c>
      <c r="D1107" s="25"/>
      <c r="E1107" s="25"/>
      <c r="F1107" s="20" t="str">
        <f t="shared" si="92"/>
        <v>-</v>
      </c>
      <c r="G1107" s="20" t="str">
        <f t="shared" si="93"/>
        <v>-</v>
      </c>
      <c r="H1107" s="21" t="str">
        <f t="shared" ca="1" si="94"/>
        <v/>
      </c>
    </row>
    <row r="1108" spans="2:8">
      <c r="B1108" s="22">
        <f t="shared" si="90"/>
        <v>47388</v>
      </c>
      <c r="C1108" s="18">
        <f t="shared" si="91"/>
        <v>5</v>
      </c>
      <c r="D1108" s="25"/>
      <c r="E1108" s="25"/>
      <c r="F1108" s="20" t="str">
        <f t="shared" si="92"/>
        <v>-</v>
      </c>
      <c r="G1108" s="20" t="str">
        <f t="shared" si="93"/>
        <v>-</v>
      </c>
      <c r="H1108" s="21" t="str">
        <f t="shared" ca="1" si="94"/>
        <v/>
      </c>
    </row>
    <row r="1109" spans="2:8">
      <c r="B1109" s="22">
        <f t="shared" si="90"/>
        <v>47389</v>
      </c>
      <c r="C1109" s="18">
        <f t="shared" si="91"/>
        <v>6</v>
      </c>
      <c r="D1109" s="25"/>
      <c r="E1109" s="25"/>
      <c r="F1109" s="20">
        <f t="shared" si="92"/>
        <v>0</v>
      </c>
      <c r="G1109" s="20">
        <f t="shared" si="93"/>
        <v>0</v>
      </c>
      <c r="H1109" s="21" t="str">
        <f t="shared" ca="1" si="94"/>
        <v/>
      </c>
    </row>
    <row r="1110" spans="2:8">
      <c r="B1110" s="22">
        <f t="shared" si="90"/>
        <v>47390</v>
      </c>
      <c r="C1110" s="18">
        <f t="shared" si="91"/>
        <v>7</v>
      </c>
      <c r="D1110" s="25"/>
      <c r="E1110" s="25"/>
      <c r="F1110" s="20" t="str">
        <f t="shared" si="92"/>
        <v>-</v>
      </c>
      <c r="G1110" s="20" t="str">
        <f t="shared" si="93"/>
        <v>-</v>
      </c>
      <c r="H1110" s="21" t="str">
        <f t="shared" ca="1" si="94"/>
        <v/>
      </c>
    </row>
    <row r="1111" spans="2:8">
      <c r="B1111" s="22">
        <f t="shared" si="90"/>
        <v>47391</v>
      </c>
      <c r="C1111" s="18">
        <f t="shared" si="91"/>
        <v>1</v>
      </c>
      <c r="D1111" s="25"/>
      <c r="E1111" s="25"/>
      <c r="F1111" s="20" t="str">
        <f t="shared" si="92"/>
        <v>-</v>
      </c>
      <c r="G1111" s="20" t="str">
        <f t="shared" si="93"/>
        <v>-</v>
      </c>
      <c r="H1111" s="21" t="str">
        <f t="shared" ca="1" si="94"/>
        <v/>
      </c>
    </row>
    <row r="1112" spans="2:8">
      <c r="B1112" s="22">
        <f t="shared" si="90"/>
        <v>47392</v>
      </c>
      <c r="C1112" s="18">
        <f t="shared" si="91"/>
        <v>2</v>
      </c>
      <c r="D1112" s="25"/>
      <c r="E1112" s="25"/>
      <c r="F1112" s="20" t="str">
        <f t="shared" si="92"/>
        <v>-</v>
      </c>
      <c r="G1112" s="20" t="str">
        <f t="shared" si="93"/>
        <v>-</v>
      </c>
      <c r="H1112" s="21" t="str">
        <f t="shared" ca="1" si="94"/>
        <v/>
      </c>
    </row>
  </sheetData>
  <mergeCells count="7">
    <mergeCell ref="C4:L4"/>
    <mergeCell ref="C5:L5"/>
    <mergeCell ref="D10:H15"/>
    <mergeCell ref="F8:H8"/>
    <mergeCell ref="B8:C9"/>
    <mergeCell ref="D8:D9"/>
    <mergeCell ref="E8:E9"/>
  </mergeCells>
  <phoneticPr fontId="2"/>
  <conditionalFormatting sqref="B10:C15 B16:H1112">
    <cfRule type="expression" dxfId="7" priority="1">
      <formula>MOD($C10,7)+1=$C$7</formula>
    </cfRule>
  </conditionalFormatting>
  <conditionalFormatting sqref="C10:C1048576">
    <cfRule type="expression" dxfId="6" priority="2">
      <formula>OR(C10=1,C10=7)</formula>
    </cfRule>
  </conditionalFormatting>
  <dataValidations xWindow="137" yWindow="360" count="2">
    <dataValidation type="list" allowBlank="1" showInputMessage="1" showErrorMessage="1" sqref="E16:E1048576" xr:uid="{27270CF8-D3DB-4C5F-A9BB-E671CE293D5F}">
      <formula1>"○,●,夏,年,製,止,外"</formula1>
    </dataValidation>
    <dataValidation type="list" allowBlank="1" showInputMessage="1" showErrorMessage="1" sqref="D16:D1048576" xr:uid="{D99D8597-6BC4-4BF0-97D6-52EACAA963CB}">
      <formula1>"■,夏,年,製,止,外"</formula1>
    </dataValidation>
  </dataValidations>
  <pageMargins left="0.70866141732283472" right="0.70866141732283472" top="0.74803149606299213" bottom="0.74803149606299213" header="0.31496062992125984" footer="0.31496062992125984"/>
  <pageSetup paperSize="9" scale="53" fitToHeight="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BBD00-14C8-4E44-AE29-735BE6EF7604}">
  <sheetPr>
    <pageSetUpPr fitToPage="1"/>
  </sheetPr>
  <dimension ref="A1:BT195"/>
  <sheetViews>
    <sheetView view="pageBreakPreview" zoomScale="80" zoomScaleNormal="100" zoomScaleSheetLayoutView="80" workbookViewId="0">
      <selection activeCell="Y4" sqref="Y4:AF6"/>
    </sheetView>
  </sheetViews>
  <sheetFormatPr defaultColWidth="3.625" defaultRowHeight="16.5" customHeight="1"/>
  <cols>
    <col min="1" max="1" width="5" style="8" customWidth="1"/>
    <col min="2" max="2" width="5.375" style="8" bestFit="1" customWidth="1"/>
    <col min="3" max="3" width="3.875" style="9" customWidth="1"/>
    <col min="4" max="4" width="14.125" style="9" customWidth="1"/>
    <col min="5" max="42" width="3.875" style="11" customWidth="1"/>
    <col min="43" max="43" width="3.875" style="9" customWidth="1"/>
    <col min="44" max="44" width="2.25" style="8" customWidth="1"/>
    <col min="45" max="45" width="5.625" style="9" bestFit="1" customWidth="1"/>
    <col min="46" max="49" width="14" style="8" customWidth="1"/>
    <col min="50" max="16384" width="3.625" style="8"/>
  </cols>
  <sheetData>
    <row r="1" spans="1:47" ht="18" customHeight="1">
      <c r="A1" s="165" t="str">
        <f>入力シート①!D9</f>
        <v>週休２日確保工事 計画書</v>
      </c>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S1" s="113" t="s">
        <v>48</v>
      </c>
    </row>
    <row r="2" spans="1:47" ht="18" customHeight="1">
      <c r="A2" s="165"/>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S2" s="114"/>
    </row>
    <row r="3" spans="1:47" ht="18" customHeight="1">
      <c r="O3" s="13"/>
      <c r="P3" s="13"/>
      <c r="Q3" s="13"/>
      <c r="R3" s="13"/>
      <c r="S3" s="13"/>
      <c r="AB3" s="13"/>
      <c r="AC3" s="13"/>
      <c r="AD3" s="13"/>
      <c r="AE3" s="13"/>
      <c r="AF3" s="13"/>
      <c r="AG3" s="13"/>
      <c r="AJ3" s="8"/>
      <c r="AK3" s="8"/>
      <c r="AO3" s="15"/>
      <c r="AP3" s="15"/>
      <c r="AQ3" s="15"/>
      <c r="AS3" s="84">
        <f>入力シート①!D18</f>
        <v>1</v>
      </c>
      <c r="AT3" s="56" t="str">
        <f>入力シート①!E18</f>
        <v>土曜日から金曜日までの７日間</v>
      </c>
    </row>
    <row r="4" spans="1:47" ht="18" customHeight="1">
      <c r="A4" s="141" t="s">
        <v>13</v>
      </c>
      <c r="B4" s="141"/>
      <c r="C4" s="141"/>
      <c r="D4" s="141" t="str">
        <f>入力シート①!D10</f>
        <v>第〇〇〇号</v>
      </c>
      <c r="E4" s="141"/>
      <c r="F4" s="141"/>
      <c r="G4" s="141"/>
      <c r="H4" s="141"/>
      <c r="I4" s="141"/>
      <c r="J4" s="141"/>
      <c r="K4" s="141"/>
      <c r="L4" s="141"/>
      <c r="M4" s="141"/>
      <c r="N4" s="141"/>
      <c r="O4" s="141"/>
      <c r="P4" s="13"/>
      <c r="Q4" s="183" t="str">
        <f>IF(A10="工事完成日：","本工事における週休2日確保の実績が","本工事における週休2日確保の予定が")</f>
        <v>本工事における週休2日確保の予定が</v>
      </c>
      <c r="R4" s="183"/>
      <c r="S4" s="183"/>
      <c r="T4" s="183"/>
      <c r="U4" s="183"/>
      <c r="V4" s="183"/>
      <c r="W4" s="183"/>
      <c r="X4" s="183"/>
      <c r="Y4" s="181" t="str" cm="1">
        <f t="array" aca="1" ref="Y4" ca="1">_xlfn.IFS(AND(AP7="達成",AP8="達成",AP9="達成"),"完全週休２日",AND(AP7="×",AP8="達成",AP9="達成"),"月単位の週休２日",AP9="達成","通期の週休２日",TRUE,"週休２日未達成")</f>
        <v>週休２日未達成</v>
      </c>
      <c r="Z4" s="181"/>
      <c r="AA4" s="181"/>
      <c r="AB4" s="181"/>
      <c r="AC4" s="181"/>
      <c r="AD4" s="181"/>
      <c r="AE4" s="181"/>
      <c r="AF4" s="181"/>
      <c r="AG4" s="49"/>
      <c r="AO4" s="49"/>
      <c r="AP4" s="49"/>
      <c r="AQ4" s="49"/>
      <c r="AS4" s="15"/>
    </row>
    <row r="5" spans="1:47" ht="18" customHeight="1">
      <c r="A5" s="142" t="s">
        <v>14</v>
      </c>
      <c r="B5" s="142"/>
      <c r="C5" s="142"/>
      <c r="D5" s="142" t="str">
        <f>入力シート①!D11</f>
        <v>○○工事</v>
      </c>
      <c r="E5" s="142"/>
      <c r="F5" s="142"/>
      <c r="G5" s="142"/>
      <c r="H5" s="142"/>
      <c r="I5" s="142"/>
      <c r="J5" s="142"/>
      <c r="K5" s="142"/>
      <c r="L5" s="142"/>
      <c r="M5" s="142"/>
      <c r="N5" s="142"/>
      <c r="O5" s="142"/>
      <c r="P5" s="13"/>
      <c r="Q5" s="183"/>
      <c r="R5" s="183"/>
      <c r="S5" s="183"/>
      <c r="T5" s="183"/>
      <c r="U5" s="183"/>
      <c r="V5" s="183"/>
      <c r="W5" s="183"/>
      <c r="X5" s="183"/>
      <c r="Y5" s="181"/>
      <c r="Z5" s="181"/>
      <c r="AA5" s="181"/>
      <c r="AB5" s="181"/>
      <c r="AC5" s="181"/>
      <c r="AD5" s="181"/>
      <c r="AE5" s="181"/>
      <c r="AF5" s="181"/>
      <c r="AG5" s="179" t="s">
        <v>54</v>
      </c>
      <c r="AH5" s="179"/>
      <c r="AI5" s="179"/>
      <c r="AJ5" s="179"/>
      <c r="AK5" s="179"/>
      <c r="AL5" s="179"/>
      <c r="AQ5" s="11"/>
      <c r="AS5" s="15"/>
      <c r="AT5" s="9"/>
      <c r="AU5" s="9"/>
    </row>
    <row r="6" spans="1:47" ht="18" customHeight="1">
      <c r="A6" s="142" t="s">
        <v>41</v>
      </c>
      <c r="B6" s="142"/>
      <c r="C6" s="142"/>
      <c r="D6" s="142" t="str">
        <f>入力シート①!D12</f>
        <v>○○会社(株)</v>
      </c>
      <c r="E6" s="142"/>
      <c r="F6" s="142"/>
      <c r="G6" s="142"/>
      <c r="H6" s="142"/>
      <c r="I6" s="142"/>
      <c r="J6" s="142"/>
      <c r="K6" s="142"/>
      <c r="L6" s="142"/>
      <c r="M6" s="142"/>
      <c r="N6" s="142"/>
      <c r="O6" s="142"/>
      <c r="Y6" s="182"/>
      <c r="Z6" s="182"/>
      <c r="AA6" s="182"/>
      <c r="AB6" s="182"/>
      <c r="AC6" s="182"/>
      <c r="AD6" s="182"/>
      <c r="AE6" s="182"/>
      <c r="AF6" s="182"/>
      <c r="AG6" s="180"/>
      <c r="AH6" s="180"/>
      <c r="AI6" s="180"/>
      <c r="AJ6" s="180"/>
      <c r="AK6" s="180"/>
      <c r="AL6" s="180"/>
      <c r="AM6" s="30"/>
      <c r="AN6" s="30"/>
      <c r="AO6" s="30"/>
      <c r="AP6" s="30"/>
      <c r="AQ6" s="30"/>
      <c r="AS6" s="10"/>
    </row>
    <row r="7" spans="1:47" ht="18" customHeight="1">
      <c r="A7" s="142" t="s">
        <v>22</v>
      </c>
      <c r="B7" s="142"/>
      <c r="C7" s="142"/>
      <c r="D7" s="166" t="str">
        <f>TEXT(入力シート①!D13,"ggge年m月d日")&amp;" （ "&amp;TEXT(入力シート①!D14,"ggge年m月d日")&amp;" ～ "&amp;TEXT(入力シート①!D15,"ggge年m月d日")&amp;" ）"</f>
        <v>令和8年10月20日 （ 令和8年10月21日 ～ 令和9年2月25日 ）</v>
      </c>
      <c r="E7" s="166"/>
      <c r="F7" s="166"/>
      <c r="G7" s="166"/>
      <c r="H7" s="166"/>
      <c r="I7" s="166"/>
      <c r="J7" s="166"/>
      <c r="K7" s="166"/>
      <c r="L7" s="166"/>
      <c r="M7" s="166"/>
      <c r="N7" s="166"/>
      <c r="O7" s="166"/>
      <c r="Q7" s="114" t="s">
        <v>39</v>
      </c>
      <c r="R7" s="114"/>
      <c r="S7" s="114"/>
      <c r="T7" s="114"/>
      <c r="U7" s="114"/>
      <c r="V7" s="114"/>
      <c r="W7" s="114"/>
      <c r="X7" s="114"/>
      <c r="Y7" s="184" t="s">
        <v>43</v>
      </c>
      <c r="Z7" s="154"/>
      <c r="AA7" s="154">
        <f ca="1">SUM(AW:AW)</f>
        <v>15</v>
      </c>
      <c r="AB7" s="154"/>
      <c r="AC7" s="38" t="s">
        <v>10</v>
      </c>
      <c r="AD7" s="154" t="s">
        <v>45</v>
      </c>
      <c r="AE7" s="154"/>
      <c r="AF7" s="154">
        <f ca="1">SUM(AV:AV)</f>
        <v>16</v>
      </c>
      <c r="AG7" s="154"/>
      <c r="AH7" s="44" t="s">
        <v>12</v>
      </c>
      <c r="AI7" s="154" t="s">
        <v>51</v>
      </c>
      <c r="AJ7" s="154"/>
      <c r="AK7" s="155">
        <f ca="1">ROUNDDOWN(AA7/AF7,3)</f>
        <v>0.93700000000000006</v>
      </c>
      <c r="AL7" s="155"/>
      <c r="AM7" s="44" t="str">
        <f ca="1">IF(AK7&gt;=AN7,"≧","＜")</f>
        <v>≧</v>
      </c>
      <c r="AN7" s="156">
        <v>0.8</v>
      </c>
      <c r="AO7" s="137"/>
      <c r="AP7" s="137" t="str">
        <f ca="1">IF(AK7&gt;=AN7,"達成","×")</f>
        <v>達成</v>
      </c>
      <c r="AQ7" s="138"/>
      <c r="AS7" s="10"/>
    </row>
    <row r="8" spans="1:47" ht="18" customHeight="1">
      <c r="C8" s="8"/>
      <c r="D8" s="8"/>
      <c r="E8" s="8"/>
      <c r="F8" s="8"/>
      <c r="G8" s="8"/>
      <c r="H8" s="8"/>
      <c r="I8" s="8"/>
      <c r="J8" s="8"/>
      <c r="K8" s="8"/>
      <c r="L8" s="8"/>
      <c r="M8" s="8"/>
      <c r="N8" s="8"/>
      <c r="Q8" s="114" t="s">
        <v>56</v>
      </c>
      <c r="R8" s="114"/>
      <c r="S8" s="114"/>
      <c r="T8" s="114"/>
      <c r="U8" s="114"/>
      <c r="V8" s="114"/>
      <c r="W8" s="114"/>
      <c r="X8" s="114"/>
      <c r="Y8" s="184" t="s">
        <v>52</v>
      </c>
      <c r="Z8" s="154"/>
      <c r="AA8" s="154">
        <f>SUM(AT:AT)</f>
        <v>5</v>
      </c>
      <c r="AB8" s="154"/>
      <c r="AC8" s="38" t="s">
        <v>10</v>
      </c>
      <c r="AD8" s="154" t="s">
        <v>53</v>
      </c>
      <c r="AE8" s="154"/>
      <c r="AF8" s="154">
        <f>SUM(AT:AU)</f>
        <v>5</v>
      </c>
      <c r="AG8" s="154"/>
      <c r="AH8" s="44" t="s">
        <v>12</v>
      </c>
      <c r="AI8" s="154" t="s">
        <v>51</v>
      </c>
      <c r="AJ8" s="154"/>
      <c r="AK8" s="155">
        <f>ROUNDDOWN(AA8/AF8,3)</f>
        <v>1</v>
      </c>
      <c r="AL8" s="155"/>
      <c r="AM8" s="44" t="str">
        <f>IF(AK8=AN8,"＝","＜")</f>
        <v>＝</v>
      </c>
      <c r="AN8" s="156">
        <v>1</v>
      </c>
      <c r="AO8" s="137"/>
      <c r="AP8" s="137" t="str">
        <f>IF(AK8=AN8,"達成","×")</f>
        <v>達成</v>
      </c>
      <c r="AQ8" s="138"/>
      <c r="AS8" s="10"/>
    </row>
    <row r="9" spans="1:47" ht="18" customHeight="1">
      <c r="A9" s="135" t="s">
        <v>23</v>
      </c>
      <c r="B9" s="136"/>
      <c r="C9" s="136"/>
      <c r="D9" s="167">
        <f>入力シート①!D16</f>
        <v>46324</v>
      </c>
      <c r="E9" s="168"/>
      <c r="F9" s="175" t="s">
        <v>35</v>
      </c>
      <c r="G9" s="176"/>
      <c r="H9" s="176"/>
      <c r="I9" s="171" t="str">
        <f>入力シート①!E18</f>
        <v>土曜日から金曜日までの７日間</v>
      </c>
      <c r="J9" s="171"/>
      <c r="K9" s="171"/>
      <c r="L9" s="171"/>
      <c r="M9" s="171"/>
      <c r="N9" s="171"/>
      <c r="O9" s="172"/>
      <c r="Q9" s="158" t="s">
        <v>57</v>
      </c>
      <c r="R9" s="159"/>
      <c r="S9" s="159"/>
      <c r="T9" s="159"/>
      <c r="U9" s="159"/>
      <c r="V9" s="159"/>
      <c r="W9" s="159"/>
      <c r="X9" s="159"/>
      <c r="Y9" s="164" t="s">
        <v>46</v>
      </c>
      <c r="Z9" s="161"/>
      <c r="AA9" s="161"/>
      <c r="AB9" s="161"/>
      <c r="AC9" s="161"/>
      <c r="AD9" s="161"/>
      <c r="AE9" s="161">
        <f>COUNTIF(入力シート②!E:E,"○")+COUNTIF(入力シート②!E:E,"●")</f>
        <v>28</v>
      </c>
      <c r="AF9" s="161"/>
      <c r="AG9" s="51" t="s">
        <v>10</v>
      </c>
      <c r="AH9" s="161" t="s">
        <v>11</v>
      </c>
      <c r="AI9" s="161"/>
      <c r="AJ9" s="161"/>
      <c r="AK9" s="161"/>
      <c r="AL9" s="161">
        <f>COUNTIF(入力シート②!D:D,"■")</f>
        <v>101</v>
      </c>
      <c r="AM9" s="161"/>
      <c r="AO9" s="52"/>
      <c r="AP9" s="161" t="str">
        <f>IF(AK10&gt;=0.285,"達成","×")</f>
        <v>×</v>
      </c>
      <c r="AQ9" s="162"/>
    </row>
    <row r="10" spans="1:47" ht="18" customHeight="1">
      <c r="A10" s="152" t="str">
        <f>IF(入力シート①!C8="○","工事完成日：","工事完成予定日：")</f>
        <v>工事完成予定日：</v>
      </c>
      <c r="B10" s="153"/>
      <c r="C10" s="153"/>
      <c r="D10" s="169">
        <f>入力シート①!D17</f>
        <v>46421</v>
      </c>
      <c r="E10" s="170"/>
      <c r="F10" s="177"/>
      <c r="G10" s="178"/>
      <c r="H10" s="178"/>
      <c r="I10" s="173"/>
      <c r="J10" s="173"/>
      <c r="K10" s="173"/>
      <c r="L10" s="173"/>
      <c r="M10" s="173"/>
      <c r="N10" s="173"/>
      <c r="O10" s="174"/>
      <c r="Q10" s="144"/>
      <c r="R10" s="160"/>
      <c r="S10" s="160"/>
      <c r="T10" s="160"/>
      <c r="U10" s="160"/>
      <c r="V10" s="160"/>
      <c r="W10" s="160"/>
      <c r="X10" s="160"/>
      <c r="Y10" s="34"/>
      <c r="Z10" s="30"/>
      <c r="AA10" s="46"/>
      <c r="AB10" s="30"/>
      <c r="AC10" s="30"/>
      <c r="AD10" s="30" t="s">
        <v>12</v>
      </c>
      <c r="AE10" s="157" t="s">
        <v>49</v>
      </c>
      <c r="AF10" s="157"/>
      <c r="AG10" s="157"/>
      <c r="AH10" s="157"/>
      <c r="AI10" s="157"/>
      <c r="AJ10" s="157"/>
      <c r="AK10" s="185">
        <f>ROUNDDOWN(AE9/AL9,4)</f>
        <v>0.2772</v>
      </c>
      <c r="AL10" s="185"/>
      <c r="AM10" s="46" t="str">
        <f>IF(AK10&gt;=0.285,"≧","＜")</f>
        <v>＜</v>
      </c>
      <c r="AN10" s="139">
        <v>0.28499999999999998</v>
      </c>
      <c r="AO10" s="140"/>
      <c r="AP10" s="157"/>
      <c r="AQ10" s="163"/>
    </row>
    <row r="11" spans="1:47" ht="15" customHeight="1">
      <c r="A11" s="45"/>
      <c r="B11" s="45"/>
      <c r="C11" s="45"/>
      <c r="D11" s="48"/>
      <c r="E11" s="48"/>
      <c r="F11" s="10"/>
      <c r="G11" s="10"/>
      <c r="H11" s="10"/>
      <c r="I11" s="50"/>
      <c r="J11" s="50"/>
      <c r="K11" s="50"/>
      <c r="L11" s="50"/>
      <c r="M11" s="50"/>
      <c r="N11" s="50"/>
      <c r="O11" s="50"/>
      <c r="Q11" s="9"/>
      <c r="R11" s="9"/>
      <c r="S11" s="9"/>
      <c r="T11" s="9"/>
      <c r="U11" s="9"/>
      <c r="V11" s="9"/>
      <c r="W11" s="9"/>
      <c r="X11" s="9"/>
      <c r="AA11" s="10"/>
      <c r="AE11" s="10"/>
      <c r="AF11" s="10"/>
      <c r="AG11" s="10"/>
      <c r="AH11" s="10"/>
      <c r="AI11" s="10"/>
      <c r="AJ11" s="10"/>
      <c r="AK11" s="41"/>
      <c r="AL11" s="41"/>
      <c r="AM11" s="10"/>
      <c r="AN11" s="40"/>
      <c r="AO11" s="40"/>
      <c r="AP11" s="10"/>
      <c r="AQ11" s="10"/>
    </row>
    <row r="12" spans="1:47" ht="16.5" customHeight="1">
      <c r="A12" s="10"/>
      <c r="B12" s="10"/>
      <c r="C12" s="8"/>
      <c r="D12" s="8" t="s">
        <v>72</v>
      </c>
      <c r="E12" s="39" t="s">
        <v>66</v>
      </c>
      <c r="F12" s="55" t="s">
        <v>2</v>
      </c>
      <c r="G12" s="8"/>
      <c r="H12" s="8"/>
      <c r="I12" s="8"/>
      <c r="L12" s="39" t="s">
        <v>68</v>
      </c>
      <c r="M12" s="54" t="s">
        <v>69</v>
      </c>
      <c r="O12" s="50"/>
      <c r="P12" s="50"/>
      <c r="Q12" s="50"/>
      <c r="R12" s="50"/>
      <c r="T12" s="39" t="s">
        <v>70</v>
      </c>
      <c r="U12" s="54" t="s">
        <v>71</v>
      </c>
      <c r="AF12" s="8"/>
      <c r="AG12" s="10"/>
      <c r="AH12" s="10"/>
      <c r="AK12" s="10"/>
      <c r="AL12" s="10"/>
      <c r="AM12" s="14"/>
      <c r="AN12" s="14"/>
      <c r="AO12" s="14"/>
      <c r="AP12" s="10"/>
      <c r="AQ12" s="10"/>
    </row>
    <row r="13" spans="1:47" ht="3.95" customHeight="1">
      <c r="A13" s="10"/>
      <c r="B13" s="10"/>
      <c r="C13" s="8"/>
      <c r="D13" s="8"/>
      <c r="E13" s="10"/>
      <c r="F13" s="53"/>
      <c r="G13" s="8"/>
      <c r="H13" s="8"/>
      <c r="I13" s="8"/>
      <c r="J13" s="53"/>
      <c r="L13" s="10"/>
      <c r="M13" s="10"/>
      <c r="O13" s="50"/>
      <c r="P13" s="50"/>
      <c r="Q13" s="50"/>
      <c r="R13" s="50"/>
      <c r="T13" s="50"/>
      <c r="U13" s="50"/>
      <c r="AF13" s="8"/>
      <c r="AG13" s="10"/>
      <c r="AH13" s="10"/>
      <c r="AK13" s="10"/>
      <c r="AL13" s="10"/>
      <c r="AM13" s="14"/>
      <c r="AN13" s="14"/>
      <c r="AO13" s="14"/>
      <c r="AP13" s="10"/>
      <c r="AQ13" s="10"/>
    </row>
    <row r="14" spans="1:47" ht="16.5" customHeight="1">
      <c r="C14" s="8"/>
      <c r="D14" s="8"/>
      <c r="E14" s="31" t="s">
        <v>58</v>
      </c>
      <c r="F14" s="8" t="s">
        <v>80</v>
      </c>
      <c r="G14" s="8"/>
      <c r="H14" s="8"/>
      <c r="I14" s="8"/>
      <c r="L14" s="31" t="s">
        <v>59</v>
      </c>
      <c r="M14" s="8" t="s">
        <v>81</v>
      </c>
      <c r="O14" s="8"/>
      <c r="R14" s="8"/>
      <c r="T14" s="31" t="s">
        <v>60</v>
      </c>
      <c r="U14" s="8" t="s">
        <v>61</v>
      </c>
      <c r="V14" s="8"/>
      <c r="Y14" s="8"/>
      <c r="Z14" s="31" t="s">
        <v>62</v>
      </c>
      <c r="AA14" s="56" t="s">
        <v>63</v>
      </c>
      <c r="AB14" s="8"/>
      <c r="AE14" s="31" t="s">
        <v>64</v>
      </c>
      <c r="AF14" s="8" t="s">
        <v>65</v>
      </c>
      <c r="AG14" s="8"/>
      <c r="AH14" s="8"/>
      <c r="AK14" s="8"/>
      <c r="AL14" s="9"/>
      <c r="AM14" s="12"/>
      <c r="AN14" s="12"/>
      <c r="AO14" s="12"/>
      <c r="AP14" s="9"/>
    </row>
    <row r="15" spans="1:47" ht="3.95" customHeight="1">
      <c r="T15" s="47"/>
      <c r="U15" s="47"/>
      <c r="V15" s="47"/>
      <c r="W15" s="47"/>
      <c r="X15" s="47"/>
      <c r="Y15" s="47"/>
      <c r="Z15" s="47"/>
      <c r="AA15" s="47"/>
    </row>
    <row r="16" spans="1:47" ht="16.5" customHeight="1">
      <c r="A16" s="132">
        <f>入力シート②!B16</f>
        <v>46296</v>
      </c>
      <c r="B16" s="145">
        <f>MONTH(A16)</f>
        <v>10</v>
      </c>
      <c r="C16" s="129" t="s">
        <v>0</v>
      </c>
      <c r="D16" s="130"/>
      <c r="E16" s="63">
        <v>1</v>
      </c>
      <c r="F16" s="64">
        <v>2</v>
      </c>
      <c r="G16" s="64">
        <v>3</v>
      </c>
      <c r="H16" s="64">
        <v>4</v>
      </c>
      <c r="I16" s="64">
        <v>5</v>
      </c>
      <c r="J16" s="64">
        <v>6</v>
      </c>
      <c r="K16" s="64">
        <v>7</v>
      </c>
      <c r="L16" s="64">
        <v>8</v>
      </c>
      <c r="M16" s="64">
        <v>9</v>
      </c>
      <c r="N16" s="64">
        <v>10</v>
      </c>
      <c r="O16" s="64">
        <v>11</v>
      </c>
      <c r="P16" s="64">
        <v>12</v>
      </c>
      <c r="Q16" s="64">
        <v>13</v>
      </c>
      <c r="R16" s="64">
        <v>14</v>
      </c>
      <c r="S16" s="64">
        <v>15</v>
      </c>
      <c r="T16" s="64">
        <v>16</v>
      </c>
      <c r="U16" s="64">
        <v>17</v>
      </c>
      <c r="V16" s="64">
        <v>18</v>
      </c>
      <c r="W16" s="64">
        <v>19</v>
      </c>
      <c r="X16" s="64">
        <v>20</v>
      </c>
      <c r="Y16" s="64">
        <v>21</v>
      </c>
      <c r="Z16" s="64">
        <v>22</v>
      </c>
      <c r="AA16" s="64">
        <v>23</v>
      </c>
      <c r="AB16" s="64">
        <v>24</v>
      </c>
      <c r="AC16" s="64">
        <v>25</v>
      </c>
      <c r="AD16" s="64">
        <v>26</v>
      </c>
      <c r="AE16" s="64">
        <v>27</v>
      </c>
      <c r="AF16" s="64">
        <v>28</v>
      </c>
      <c r="AG16" s="64">
        <f>IF(DAY(EOMONTH($A16,0))&lt;29,"",29)</f>
        <v>29</v>
      </c>
      <c r="AH16" s="64">
        <f>IF(DAY(EOMONTH($A16,0))&lt;30,"",30)</f>
        <v>30</v>
      </c>
      <c r="AI16" s="67">
        <f>IF(DAY(EOMONTH($A16,0))&lt;31,"",31)</f>
        <v>31</v>
      </c>
      <c r="AJ16" s="150" t="s">
        <v>42</v>
      </c>
      <c r="AK16" s="151"/>
      <c r="AL16" s="151">
        <f>IF(COUNTIF(E18:AI18,"■")=0,"",COUNTIF(E18:AI18,"■"))</f>
        <v>12</v>
      </c>
      <c r="AM16" s="151"/>
      <c r="AN16" s="151" t="s">
        <v>44</v>
      </c>
      <c r="AO16" s="151"/>
      <c r="AP16" s="121">
        <f>IF(COUNTIF(E18:AI18,"■")=0,"",COUNTIFS(E17:AI17,1,E18:AI18,"■")+COUNTIFS(E17:AI17,7,E18:AI18,"■"))</f>
        <v>3</v>
      </c>
      <c r="AQ16" s="122"/>
    </row>
    <row r="17" spans="1:72" ht="16.5" customHeight="1">
      <c r="A17" s="133"/>
      <c r="B17" s="146"/>
      <c r="C17" s="123" t="s">
        <v>1</v>
      </c>
      <c r="D17" s="124"/>
      <c r="E17" s="68">
        <f>WEEKDAY(DATE(YEAR($A16),$B16,E16),1)</f>
        <v>5</v>
      </c>
      <c r="F17" s="69">
        <f t="shared" ref="F17:AF17" si="0">WEEKDAY(DATE(YEAR($A16),$B16,F16),1)</f>
        <v>6</v>
      </c>
      <c r="G17" s="69">
        <f t="shared" si="0"/>
        <v>7</v>
      </c>
      <c r="H17" s="69">
        <f t="shared" si="0"/>
        <v>1</v>
      </c>
      <c r="I17" s="69">
        <f t="shared" si="0"/>
        <v>2</v>
      </c>
      <c r="J17" s="69">
        <f t="shared" si="0"/>
        <v>3</v>
      </c>
      <c r="K17" s="69">
        <f t="shared" si="0"/>
        <v>4</v>
      </c>
      <c r="L17" s="69">
        <f t="shared" si="0"/>
        <v>5</v>
      </c>
      <c r="M17" s="69">
        <f t="shared" si="0"/>
        <v>6</v>
      </c>
      <c r="N17" s="69">
        <f t="shared" si="0"/>
        <v>7</v>
      </c>
      <c r="O17" s="69">
        <f t="shared" si="0"/>
        <v>1</v>
      </c>
      <c r="P17" s="69">
        <f t="shared" si="0"/>
        <v>2</v>
      </c>
      <c r="Q17" s="69">
        <f t="shared" si="0"/>
        <v>3</v>
      </c>
      <c r="R17" s="69">
        <f t="shared" si="0"/>
        <v>4</v>
      </c>
      <c r="S17" s="69">
        <f t="shared" si="0"/>
        <v>5</v>
      </c>
      <c r="T17" s="69">
        <f t="shared" si="0"/>
        <v>6</v>
      </c>
      <c r="U17" s="69">
        <f t="shared" si="0"/>
        <v>7</v>
      </c>
      <c r="V17" s="69">
        <f t="shared" si="0"/>
        <v>1</v>
      </c>
      <c r="W17" s="69">
        <f t="shared" si="0"/>
        <v>2</v>
      </c>
      <c r="X17" s="69">
        <f t="shared" si="0"/>
        <v>3</v>
      </c>
      <c r="Y17" s="69">
        <f t="shared" si="0"/>
        <v>4</v>
      </c>
      <c r="Z17" s="69">
        <f t="shared" si="0"/>
        <v>5</v>
      </c>
      <c r="AA17" s="69">
        <f t="shared" si="0"/>
        <v>6</v>
      </c>
      <c r="AB17" s="69">
        <f t="shared" si="0"/>
        <v>7</v>
      </c>
      <c r="AC17" s="69">
        <f t="shared" si="0"/>
        <v>1</v>
      </c>
      <c r="AD17" s="69">
        <f t="shared" si="0"/>
        <v>2</v>
      </c>
      <c r="AE17" s="69">
        <f t="shared" si="0"/>
        <v>3</v>
      </c>
      <c r="AF17" s="69">
        <f t="shared" si="0"/>
        <v>4</v>
      </c>
      <c r="AG17" s="69">
        <f>IF(DAY(EOMONTH($A16,0))&lt;29,"",WEEKDAY(DATE(YEAR($A16),$B16,AG16),1))</f>
        <v>5</v>
      </c>
      <c r="AH17" s="69">
        <f>IF(DAY(EOMONTH($A16,0))&lt;30,"",WEEKDAY(DATE(YEAR($A16),$B16,AH16),1))</f>
        <v>6</v>
      </c>
      <c r="AI17" s="70">
        <f>IF(DAY(EOMONTH($A16,0))&lt;31,"",WEEKDAY(DATE(YEAR($A16),$B16,AI16),1))</f>
        <v>7</v>
      </c>
      <c r="AJ17" s="115" t="s">
        <v>37</v>
      </c>
      <c r="AK17" s="116"/>
      <c r="AL17" s="116"/>
      <c r="AM17" s="116"/>
      <c r="AN17" s="116"/>
      <c r="AO17" s="116"/>
      <c r="AP17" s="117">
        <f>IF(COUNTIF(E18:AI18,"■")=0,"",COUNTIF(E19:AI19,"○")+COUNTIF(E19:AI19,"●"))</f>
        <v>3</v>
      </c>
      <c r="AQ17" s="118"/>
      <c r="AR17" s="10"/>
      <c r="BE17" s="10"/>
      <c r="BF17" s="10"/>
      <c r="BG17" s="10"/>
      <c r="BH17" s="10"/>
      <c r="BI17" s="10"/>
      <c r="BJ17" s="10"/>
      <c r="BK17" s="10"/>
      <c r="BL17" s="10"/>
      <c r="BM17" s="10"/>
      <c r="BN17" s="10"/>
      <c r="BO17" s="10"/>
      <c r="BP17" s="10"/>
      <c r="BQ17" s="10"/>
      <c r="BR17" s="10"/>
      <c r="BS17" s="10"/>
      <c r="BT17" s="10"/>
    </row>
    <row r="18" spans="1:72" ht="16.5" customHeight="1">
      <c r="A18" s="133"/>
      <c r="B18" s="146"/>
      <c r="C18" s="123" t="s">
        <v>2</v>
      </c>
      <c r="D18" s="124"/>
      <c r="E18" s="65" t="str">
        <f>IF(VLOOKUP(DATE(YEAR($A16),$B16,E16),入力シート②!$B:$H,3,0)=0,"",VLOOKUP(DATE(YEAR($A16),$B16,E16),入力シート②!$B:$H,3,0))</f>
        <v/>
      </c>
      <c r="F18" s="66" t="str">
        <f>IF(VLOOKUP(DATE(YEAR($A16),$B16,F16),入力シート②!$B:$H,3,0)=0,"",VLOOKUP(DATE(YEAR($A16),$B16,F16),入力シート②!$B:$H,3,0))</f>
        <v/>
      </c>
      <c r="G18" s="66" t="str">
        <f>IF(VLOOKUP(DATE(YEAR($A16),$B16,G16),入力シート②!$B:$H,3,0)=0,"",VLOOKUP(DATE(YEAR($A16),$B16,G16),入力シート②!$B:$H,3,0))</f>
        <v/>
      </c>
      <c r="H18" s="66" t="str">
        <f>IF(VLOOKUP(DATE(YEAR($A16),$B16,H16),入力シート②!$B:$H,3,0)=0,"",VLOOKUP(DATE(YEAR($A16),$B16,H16),入力シート②!$B:$H,3,0))</f>
        <v/>
      </c>
      <c r="I18" s="66" t="str">
        <f>IF(VLOOKUP(DATE(YEAR($A16),$B16,I16),入力シート②!$B:$H,3,0)=0,"",VLOOKUP(DATE(YEAR($A16),$B16,I16),入力シート②!$B:$H,3,0))</f>
        <v/>
      </c>
      <c r="J18" s="66" t="str">
        <f>IF(VLOOKUP(DATE(YEAR($A16),$B16,J16),入力シート②!$B:$H,3,0)=0,"",VLOOKUP(DATE(YEAR($A16),$B16,J16),入力シート②!$B:$H,3,0))</f>
        <v/>
      </c>
      <c r="K18" s="66" t="str">
        <f>IF(VLOOKUP(DATE(YEAR($A16),$B16,K16),入力シート②!$B:$H,3,0)=0,"",VLOOKUP(DATE(YEAR($A16),$B16,K16),入力シート②!$B:$H,3,0))</f>
        <v/>
      </c>
      <c r="L18" s="66" t="str">
        <f>IF(VLOOKUP(DATE(YEAR($A16),$B16,L16),入力シート②!$B:$H,3,0)=0,"",VLOOKUP(DATE(YEAR($A16),$B16,L16),入力シート②!$B:$H,3,0))</f>
        <v/>
      </c>
      <c r="M18" s="66" t="str">
        <f>IF(VLOOKUP(DATE(YEAR($A16),$B16,M16),入力シート②!$B:$H,3,0)=0,"",VLOOKUP(DATE(YEAR($A16),$B16,M16),入力シート②!$B:$H,3,0))</f>
        <v/>
      </c>
      <c r="N18" s="66" t="str">
        <f>IF(VLOOKUP(DATE(YEAR($A16),$B16,N16),入力シート②!$B:$H,3,0)=0,"",VLOOKUP(DATE(YEAR($A16),$B16,N16),入力シート②!$B:$H,3,0))</f>
        <v/>
      </c>
      <c r="O18" s="66" t="str">
        <f>IF(VLOOKUP(DATE(YEAR($A16),$B16,O16),入力シート②!$B:$H,3,0)=0,"",VLOOKUP(DATE(YEAR($A16),$B16,O16),入力シート②!$B:$H,3,0))</f>
        <v/>
      </c>
      <c r="P18" s="66" t="str">
        <f>IF(VLOOKUP(DATE(YEAR($A16),$B16,P16),入力シート②!$B:$H,3,0)=0,"",VLOOKUP(DATE(YEAR($A16),$B16,P16),入力シート②!$B:$H,3,0))</f>
        <v/>
      </c>
      <c r="Q18" s="66" t="str">
        <f>IF(VLOOKUP(DATE(YEAR($A16),$B16,Q16),入力シート②!$B:$H,3,0)=0,"",VLOOKUP(DATE(YEAR($A16),$B16,Q16),入力シート②!$B:$H,3,0))</f>
        <v/>
      </c>
      <c r="R18" s="66" t="str">
        <f>IF(VLOOKUP(DATE(YEAR($A16),$B16,R16),入力シート②!$B:$H,3,0)=0,"",VLOOKUP(DATE(YEAR($A16),$B16,R16),入力シート②!$B:$H,3,0))</f>
        <v/>
      </c>
      <c r="S18" s="66" t="str">
        <f>IF(VLOOKUP(DATE(YEAR($A16),$B16,S16),入力シート②!$B:$H,3,0)=0,"",VLOOKUP(DATE(YEAR($A16),$B16,S16),入力シート②!$B:$H,3,0))</f>
        <v/>
      </c>
      <c r="T18" s="66" t="str">
        <f>IF(VLOOKUP(DATE(YEAR($A16),$B16,T16),入力シート②!$B:$H,3,0)=0,"",VLOOKUP(DATE(YEAR($A16),$B16,T16),入力シート②!$B:$H,3,0))</f>
        <v/>
      </c>
      <c r="U18" s="66" t="str">
        <f>IF(VLOOKUP(DATE(YEAR($A16),$B16,U16),入力シート②!$B:$H,3,0)=0,"",VLOOKUP(DATE(YEAR($A16),$B16,U16),入力シート②!$B:$H,3,0))</f>
        <v/>
      </c>
      <c r="V18" s="66" t="str">
        <f>IF(VLOOKUP(DATE(YEAR($A16),$B16,V16),入力シート②!$B:$H,3,0)=0,"",VLOOKUP(DATE(YEAR($A16),$B16,V16),入力シート②!$B:$H,3,0))</f>
        <v/>
      </c>
      <c r="W18" s="66" t="str">
        <f>IF(VLOOKUP(DATE(YEAR($A16),$B16,W16),入力シート②!$B:$H,3,0)=0,"",VLOOKUP(DATE(YEAR($A16),$B16,W16),入力シート②!$B:$H,3,0))</f>
        <v/>
      </c>
      <c r="X18" s="66" t="str">
        <f>IF(VLOOKUP(DATE(YEAR($A16),$B16,X16),入力シート②!$B:$H,3,0)=0,"",VLOOKUP(DATE(YEAR($A16),$B16,X16),入力シート②!$B:$H,3,0))</f>
        <v>■</v>
      </c>
      <c r="Y18" s="66" t="str">
        <f>IF(VLOOKUP(DATE(YEAR($A16),$B16,Y16),入力シート②!$B:$H,3,0)=0,"",VLOOKUP(DATE(YEAR($A16),$B16,Y16),入力シート②!$B:$H,3,0))</f>
        <v>■</v>
      </c>
      <c r="Z18" s="66" t="str">
        <f>IF(VLOOKUP(DATE(YEAR($A16),$B16,Z16),入力シート②!$B:$H,3,0)=0,"",VLOOKUP(DATE(YEAR($A16),$B16,Z16),入力シート②!$B:$H,3,0))</f>
        <v>■</v>
      </c>
      <c r="AA18" s="66" t="str">
        <f>IF(VLOOKUP(DATE(YEAR($A16),$B16,AA16),入力シート②!$B:$H,3,0)=0,"",VLOOKUP(DATE(YEAR($A16),$B16,AA16),入力シート②!$B:$H,3,0))</f>
        <v>■</v>
      </c>
      <c r="AB18" s="66" t="str">
        <f>IF(VLOOKUP(DATE(YEAR($A16),$B16,AB16),入力シート②!$B:$H,3,0)=0,"",VLOOKUP(DATE(YEAR($A16),$B16,AB16),入力シート②!$B:$H,3,0))</f>
        <v>■</v>
      </c>
      <c r="AC18" s="66" t="str">
        <f>IF(VLOOKUP(DATE(YEAR($A16),$B16,AC16),入力シート②!$B:$H,3,0)=0,"",VLOOKUP(DATE(YEAR($A16),$B16,AC16),入力シート②!$B:$H,3,0))</f>
        <v>■</v>
      </c>
      <c r="AD18" s="66" t="str">
        <f>IF(VLOOKUP(DATE(YEAR($A16),$B16,AD16),入力シート②!$B:$H,3,0)=0,"",VLOOKUP(DATE(YEAR($A16),$B16,AD16),入力シート②!$B:$H,3,0))</f>
        <v>■</v>
      </c>
      <c r="AE18" s="66" t="str">
        <f>IF(VLOOKUP(DATE(YEAR($A16),$B16,AE16),入力シート②!$B:$H,3,0)=0,"",VLOOKUP(DATE(YEAR($A16),$B16,AE16),入力シート②!$B:$H,3,0))</f>
        <v>■</v>
      </c>
      <c r="AF18" s="66" t="str">
        <f>IF(VLOOKUP(DATE(YEAR($A16),$B16,AF16),入力シート②!$B:$H,3,0)=0,"",VLOOKUP(DATE(YEAR($A16),$B16,AF16),入力シート②!$B:$H,3,0))</f>
        <v>■</v>
      </c>
      <c r="AG18" s="66" t="str">
        <f>IF(DAY(EOMONTH($A16,0))&lt;29,"",IF(VLOOKUP(DATE(YEAR($A16),$B16,AG16),入力シート②!$B:$H,3,0)=0,"",VLOOKUP(DATE(YEAR($A16),$B16,AG16),入力シート②!$B:$H,3,0)))</f>
        <v>■</v>
      </c>
      <c r="AH18" s="66" t="str">
        <f>IF(DAY(EOMONTH($A16,0))&lt;30,"",IF(VLOOKUP(DATE(YEAR($A16),$B16,AH16),入力シート②!$B:$H,3,0)=0,"",VLOOKUP(DATE(YEAR($A16),$B16,AH16),入力シート②!$B:$H,3,0)))</f>
        <v>■</v>
      </c>
      <c r="AI18" s="71" t="str">
        <f>IF(DAY(EOMONTH($A16,0))&lt;31,"",IF(VLOOKUP(DATE(YEAR($A16),$B16,AI16),入力シート②!$B:$H,3,0)=0,"",VLOOKUP(DATE(YEAR($A16),$B16,AI16),入力シート②!$B:$H,3,0)))</f>
        <v>■</v>
      </c>
      <c r="AJ18" s="115" t="s">
        <v>38</v>
      </c>
      <c r="AK18" s="116"/>
      <c r="AL18" s="116"/>
      <c r="AM18" s="116"/>
      <c r="AN18" s="116"/>
      <c r="AO18" s="116"/>
      <c r="AP18" s="119">
        <f>IF(COUNTIF(E18:AI18,"■")=0,"",ROUNDDOWN(AP17/AL16,4))</f>
        <v>0.25</v>
      </c>
      <c r="AQ18" s="120"/>
      <c r="AR18" s="11"/>
      <c r="AS18" s="43"/>
      <c r="AT18" s="113" t="s">
        <v>47</v>
      </c>
      <c r="AU18" s="113" t="s">
        <v>9</v>
      </c>
      <c r="AV18" s="113" t="s">
        <v>45</v>
      </c>
      <c r="AW18" s="113" t="s">
        <v>43</v>
      </c>
      <c r="BE18" s="11"/>
      <c r="BF18" s="11"/>
      <c r="BG18" s="11"/>
    </row>
    <row r="19" spans="1:72" ht="16.5" customHeight="1">
      <c r="A19" s="133"/>
      <c r="B19" s="146"/>
      <c r="C19" s="125" t="s">
        <v>36</v>
      </c>
      <c r="D19" s="126"/>
      <c r="E19" s="65" t="str">
        <f>IF(VLOOKUP(DATE(YEAR($A16),$B16,E16),入力シート②!$B:$H,4,0)=0,"",VLOOKUP(DATE(YEAR($A16),$B16,E16),入力シート②!$B:$H,4,0))</f>
        <v/>
      </c>
      <c r="F19" s="66" t="str">
        <f>IF(VLOOKUP(DATE(YEAR($A16),$B16,F16),入力シート②!$B:$H,4,0)=0,"",VLOOKUP(DATE(YEAR($A16),$B16,F16),入力シート②!$B:$H,4,0))</f>
        <v/>
      </c>
      <c r="G19" s="66" t="str">
        <f>IF(VLOOKUP(DATE(YEAR($A16),$B16,G16),入力シート②!$B:$H,4,0)=0,"",VLOOKUP(DATE(YEAR($A16),$B16,G16),入力シート②!$B:$H,4,0))</f>
        <v/>
      </c>
      <c r="H19" s="66" t="str">
        <f>IF(VLOOKUP(DATE(YEAR($A16),$B16,H16),入力シート②!$B:$H,4,0)=0,"",VLOOKUP(DATE(YEAR($A16),$B16,H16),入力シート②!$B:$H,4,0))</f>
        <v/>
      </c>
      <c r="I19" s="66" t="str">
        <f>IF(VLOOKUP(DATE(YEAR($A16),$B16,I16),入力シート②!$B:$H,4,0)=0,"",VLOOKUP(DATE(YEAR($A16),$B16,I16),入力シート②!$B:$H,4,0))</f>
        <v/>
      </c>
      <c r="J19" s="66" t="str">
        <f>IF(VLOOKUP(DATE(YEAR($A16),$B16,J16),入力シート②!$B:$H,4,0)=0,"",VLOOKUP(DATE(YEAR($A16),$B16,J16),入力シート②!$B:$H,4,0))</f>
        <v/>
      </c>
      <c r="K19" s="66" t="str">
        <f>IF(VLOOKUP(DATE(YEAR($A16),$B16,K16),入力シート②!$B:$H,4,0)=0,"",VLOOKUP(DATE(YEAR($A16),$B16,K16),入力シート②!$B:$H,4,0))</f>
        <v/>
      </c>
      <c r="L19" s="66" t="str">
        <f>IF(VLOOKUP(DATE(YEAR($A16),$B16,L16),入力シート②!$B:$H,4,0)=0,"",VLOOKUP(DATE(YEAR($A16),$B16,L16),入力シート②!$B:$H,4,0))</f>
        <v/>
      </c>
      <c r="M19" s="66" t="str">
        <f>IF(VLOOKUP(DATE(YEAR($A16),$B16,M16),入力シート②!$B:$H,4,0)=0,"",VLOOKUP(DATE(YEAR($A16),$B16,M16),入力シート②!$B:$H,4,0))</f>
        <v/>
      </c>
      <c r="N19" s="66" t="str">
        <f>IF(VLOOKUP(DATE(YEAR($A16),$B16,N16),入力シート②!$B:$H,4,0)=0,"",VLOOKUP(DATE(YEAR($A16),$B16,N16),入力シート②!$B:$H,4,0))</f>
        <v/>
      </c>
      <c r="O19" s="66" t="str">
        <f>IF(VLOOKUP(DATE(YEAR($A16),$B16,O16),入力シート②!$B:$H,4,0)=0,"",VLOOKUP(DATE(YEAR($A16),$B16,O16),入力シート②!$B:$H,4,0))</f>
        <v/>
      </c>
      <c r="P19" s="66" t="str">
        <f>IF(VLOOKUP(DATE(YEAR($A16),$B16,P16),入力シート②!$B:$H,4,0)=0,"",VLOOKUP(DATE(YEAR($A16),$B16,P16),入力シート②!$B:$H,4,0))</f>
        <v/>
      </c>
      <c r="Q19" s="66" t="str">
        <f>IF(VLOOKUP(DATE(YEAR($A16),$B16,Q16),入力シート②!$B:$H,4,0)=0,"",VLOOKUP(DATE(YEAR($A16),$B16,Q16),入力シート②!$B:$H,4,0))</f>
        <v/>
      </c>
      <c r="R19" s="66" t="str">
        <f>IF(VLOOKUP(DATE(YEAR($A16),$B16,R16),入力シート②!$B:$H,4,0)=0,"",VLOOKUP(DATE(YEAR($A16),$B16,R16),入力シート②!$B:$H,4,0))</f>
        <v/>
      </c>
      <c r="S19" s="66" t="str">
        <f>IF(VLOOKUP(DATE(YEAR($A16),$B16,S16),入力シート②!$B:$H,4,0)=0,"",VLOOKUP(DATE(YEAR($A16),$B16,S16),入力シート②!$B:$H,4,0))</f>
        <v/>
      </c>
      <c r="T19" s="66" t="str">
        <f>IF(VLOOKUP(DATE(YEAR($A16),$B16,T16),入力シート②!$B:$H,4,0)=0,"",VLOOKUP(DATE(YEAR($A16),$B16,T16),入力シート②!$B:$H,4,0))</f>
        <v/>
      </c>
      <c r="U19" s="66" t="str">
        <f>IF(VLOOKUP(DATE(YEAR($A16),$B16,U16),入力シート②!$B:$H,4,0)=0,"",VLOOKUP(DATE(YEAR($A16),$B16,U16),入力シート②!$B:$H,4,0))</f>
        <v/>
      </c>
      <c r="V19" s="66" t="str">
        <f>IF(VLOOKUP(DATE(YEAR($A16),$B16,V16),入力シート②!$B:$H,4,0)=0,"",VLOOKUP(DATE(YEAR($A16),$B16,V16),入力シート②!$B:$H,4,0))</f>
        <v/>
      </c>
      <c r="W19" s="66" t="str">
        <f>IF(VLOOKUP(DATE(YEAR($A16),$B16,W16),入力シート②!$B:$H,4,0)=0,"",VLOOKUP(DATE(YEAR($A16),$B16,W16),入力シート②!$B:$H,4,0))</f>
        <v/>
      </c>
      <c r="X19" s="66" t="str">
        <f>IF(VLOOKUP(DATE(YEAR($A16),$B16,X16),入力シート②!$B:$H,4,0)=0,"",VLOOKUP(DATE(YEAR($A16),$B16,X16),入力シート②!$B:$H,4,0))</f>
        <v/>
      </c>
      <c r="Y19" s="66" t="str">
        <f>IF(VLOOKUP(DATE(YEAR($A16),$B16,Y16),入力シート②!$B:$H,4,0)=0,"",VLOOKUP(DATE(YEAR($A16),$B16,Y16),入力シート②!$B:$H,4,0))</f>
        <v/>
      </c>
      <c r="Z19" s="66" t="str">
        <f>IF(VLOOKUP(DATE(YEAR($A16),$B16,Z16),入力シート②!$B:$H,4,0)=0,"",VLOOKUP(DATE(YEAR($A16),$B16,Z16),入力シート②!$B:$H,4,0))</f>
        <v/>
      </c>
      <c r="AA19" s="66" t="str">
        <f>IF(VLOOKUP(DATE(YEAR($A16),$B16,AA16),入力シート②!$B:$H,4,0)=0,"",VLOOKUP(DATE(YEAR($A16),$B16,AA16),入力シート②!$B:$H,4,0))</f>
        <v/>
      </c>
      <c r="AB19" s="66" t="str">
        <f>IF(VLOOKUP(DATE(YEAR($A16),$B16,AB16),入力シート②!$B:$H,4,0)=0,"",VLOOKUP(DATE(YEAR($A16),$B16,AB16),入力シート②!$B:$H,4,0))</f>
        <v/>
      </c>
      <c r="AC19" s="66" t="str">
        <f>IF(VLOOKUP(DATE(YEAR($A16),$B16,AC16),入力シート②!$B:$H,4,0)=0,"",VLOOKUP(DATE(YEAR($A16),$B16,AC16),入力シート②!$B:$H,4,0))</f>
        <v>○</v>
      </c>
      <c r="AD19" s="66" t="str">
        <f>IF(VLOOKUP(DATE(YEAR($A16),$B16,AD16),入力シート②!$B:$H,4,0)=0,"",VLOOKUP(DATE(YEAR($A16),$B16,AD16),入力シート②!$B:$H,4,0))</f>
        <v/>
      </c>
      <c r="AE19" s="66" t="str">
        <f>IF(VLOOKUP(DATE(YEAR($A16),$B16,AE16),入力シート②!$B:$H,4,0)=0,"",VLOOKUP(DATE(YEAR($A16),$B16,AE16),入力シート②!$B:$H,4,0))</f>
        <v/>
      </c>
      <c r="AF19" s="66" t="str">
        <f>IF(VLOOKUP(DATE(YEAR($A16),$B16,AF16),入力シート②!$B:$H,4,0)=0,"",VLOOKUP(DATE(YEAR($A16),$B16,AF16),入力シート②!$B:$H,4,0))</f>
        <v/>
      </c>
      <c r="AG19" s="66" t="str">
        <f>IF(DAY(EOMONTH($A16,0))&lt;29,"",IF(VLOOKUP(DATE(YEAR($A16),$B16,AG16),入力シート②!$B:$H,4,0)=0,"",VLOOKUP(DATE(YEAR($A16),$B16,AG16),入力シート②!$B:$H,4,0)))</f>
        <v/>
      </c>
      <c r="AH19" s="66" t="str">
        <f>IF(DAY(EOMONTH($A16,0))&lt;30,"",IF(VLOOKUP(DATE(YEAR($A16),$B16,AH16),入力シート②!$B:$H,4,0)=0,"",VLOOKUP(DATE(YEAR($A16),$B16,AH16),入力シート②!$B:$H,4,0)))</f>
        <v>○</v>
      </c>
      <c r="AI19" s="71" t="str">
        <f>IF(DAY(EOMONTH($A16,0))&lt;31,"",IF(VLOOKUP(DATE(YEAR($A16),$B16,AI16),入力シート②!$B:$H,4,0)=0,"",VLOOKUP(DATE(YEAR($A16),$B16,AI16),入力シート②!$B:$H,4,0)))</f>
        <v>○</v>
      </c>
      <c r="AJ19" s="131" t="s">
        <v>8</v>
      </c>
      <c r="AK19" s="109"/>
      <c r="AL19" s="109"/>
      <c r="AM19" s="109"/>
      <c r="AN19" s="109"/>
      <c r="AO19" s="109"/>
      <c r="AP19" s="109" t="str">
        <f>IF(COUNTIF(E18:AI18,"■")=0,"",IF(OR(AP17&gt;=AP16,AP18&gt;=0.285),"達成","×"))</f>
        <v>達成</v>
      </c>
      <c r="AQ19" s="110"/>
      <c r="AT19" s="114"/>
      <c r="AU19" s="114"/>
      <c r="AV19" s="114"/>
      <c r="AW19" s="114"/>
    </row>
    <row r="20" spans="1:72" ht="16.5" customHeight="1">
      <c r="A20" s="134"/>
      <c r="B20" s="147"/>
      <c r="C20" s="127" t="s">
        <v>4</v>
      </c>
      <c r="D20" s="128"/>
      <c r="E20" s="61" t="str">
        <f ca="1">VLOOKUP(DATE(YEAR($A16),B16,E16),入力シート②!$B:$H,7,0)</f>
        <v/>
      </c>
      <c r="F20" s="62" t="str">
        <f ca="1">VLOOKUP(DATE(YEAR($A16),B16,F16),入力シート②!$B:$H,7,0)</f>
        <v/>
      </c>
      <c r="G20" s="62" t="str">
        <f ca="1">VLOOKUP(DATE(YEAR($A16),B16,G16),入力シート②!$B:$H,7,0)</f>
        <v/>
      </c>
      <c r="H20" s="62" t="str">
        <f ca="1">VLOOKUP(DATE(YEAR($A16),B16,H16),入力シート②!$B:$H,7,0)</f>
        <v/>
      </c>
      <c r="I20" s="62" t="str">
        <f ca="1">VLOOKUP(DATE(YEAR($A16),B16,I16),入力シート②!$B:$H,7,0)</f>
        <v/>
      </c>
      <c r="J20" s="62" t="str">
        <f ca="1">VLOOKUP(DATE(YEAR($A16),B16,J16),入力シート②!$B:$H,7,0)</f>
        <v/>
      </c>
      <c r="K20" s="62" t="str">
        <f ca="1">VLOOKUP(DATE(YEAR($A16),B16,K16),入力シート②!$B:$H,7,0)</f>
        <v/>
      </c>
      <c r="L20" s="62" t="str">
        <f ca="1">VLOOKUP(DATE(YEAR($A16),B16,L16),入力シート②!$B:$H,7,0)</f>
        <v/>
      </c>
      <c r="M20" s="62" t="str">
        <f ca="1">VLOOKUP(DATE(YEAR($A16),B16,M16),入力シート②!$B:$H,7,0)</f>
        <v/>
      </c>
      <c r="N20" s="62" t="str">
        <f ca="1">VLOOKUP(DATE(YEAR($A16),B16,N16),入力シート②!$B:$H,7,0)</f>
        <v/>
      </c>
      <c r="O20" s="62" t="str">
        <f ca="1">VLOOKUP(DATE(YEAR($A16),B16,O16),入力シート②!$B:$H,7,0)</f>
        <v/>
      </c>
      <c r="P20" s="62" t="str">
        <f ca="1">VLOOKUP(DATE(YEAR($A16),B16,P16),入力シート②!$B:$H,7,0)</f>
        <v/>
      </c>
      <c r="Q20" s="62" t="str">
        <f ca="1">VLOOKUP(DATE(YEAR($A16),B16,Q16),入力シート②!$B:$H,7,0)</f>
        <v/>
      </c>
      <c r="R20" s="62" t="str">
        <f ca="1">VLOOKUP(DATE(YEAR($A16),B16,R16),入力シート②!$B:$H,7,0)</f>
        <v/>
      </c>
      <c r="S20" s="62" t="str">
        <f ca="1">VLOOKUP(DATE(YEAR($A16),B16,S16),入力シート②!$B:$H,7,0)</f>
        <v/>
      </c>
      <c r="T20" s="62" t="str">
        <f ca="1">VLOOKUP(DATE(YEAR($A16),B16,T16),入力シート②!$B:$H,7,0)</f>
        <v/>
      </c>
      <c r="U20" s="62" t="str">
        <f ca="1">VLOOKUP(DATE(YEAR($A16),B16,U16),入力シート②!$B:$H,7,0)</f>
        <v/>
      </c>
      <c r="V20" s="62" t="str">
        <f ca="1">VLOOKUP(DATE(YEAR($A16),B16,V16),入力シート②!$B:$H,7,0)</f>
        <v/>
      </c>
      <c r="W20" s="62" t="str">
        <f ca="1">VLOOKUP(DATE(YEAR($A16),B16,W16),入力シート②!$B:$H,7,0)</f>
        <v/>
      </c>
      <c r="X20" s="62" t="str">
        <f ca="1">VLOOKUP(DATE(YEAR($A16),B16,X16),入力シート②!$B:$H,7,0)</f>
        <v>-</v>
      </c>
      <c r="Y20" s="62" t="str">
        <f ca="1">VLOOKUP(DATE(YEAR($A16),B16,Y16),入力シート②!$B:$H,7,0)</f>
        <v>-</v>
      </c>
      <c r="Z20" s="62" t="str">
        <f ca="1">VLOOKUP(DATE(YEAR($A16),B16,Z16),入力シート②!$B:$H,7,0)</f>
        <v>-</v>
      </c>
      <c r="AA20" s="62" t="str">
        <f ca="1">VLOOKUP(DATE(YEAR($A16),B16,AA16),入力シート②!$B:$H,7,0)</f>
        <v>達成</v>
      </c>
      <c r="AB20" s="62" t="str">
        <f ca="1">VLOOKUP(DATE(YEAR($A16),B16,AB16),入力シート②!$B:$H,7,0)</f>
        <v>-</v>
      </c>
      <c r="AC20" s="62" t="str">
        <f ca="1">VLOOKUP(DATE(YEAR($A16),B16,AC16),入力シート②!$B:$H,7,0)</f>
        <v>-</v>
      </c>
      <c r="AD20" s="62" t="str">
        <f ca="1">VLOOKUP(DATE(YEAR($A16),B16,AD16),入力シート②!$B:$H,7,0)</f>
        <v>-</v>
      </c>
      <c r="AE20" s="62" t="str">
        <f ca="1">VLOOKUP(DATE(YEAR($A16),B16,AE16),入力シート②!$B:$H,7,0)</f>
        <v>-</v>
      </c>
      <c r="AF20" s="62" t="str">
        <f ca="1">VLOOKUP(DATE(YEAR($A16),B16,AF16),入力シート②!$B:$H,7,0)</f>
        <v>-</v>
      </c>
      <c r="AG20" s="62" t="str">
        <f ca="1">IF(DAY(EOMONTH($A16,0))&lt;29,"",VLOOKUP(DATE(YEAR($A16),$B16,AG16),入力シート②!$B:$H,7,0))</f>
        <v>-</v>
      </c>
      <c r="AH20" s="62" t="str">
        <f ca="1">IF(DAY(EOMONTH($A16,0))&lt;30,"",VLOOKUP(DATE(YEAR($A16),$B16,AH16),入力シート②!$B:$H,7,0))</f>
        <v>達成</v>
      </c>
      <c r="AI20" s="72" t="str">
        <f ca="1">IF(DAY(EOMONTH($A16,0))&lt;31,"",VLOOKUP(DATE(YEAR($A16),$B16,AI16),入力シート②!$B:$H,7,0))</f>
        <v>-</v>
      </c>
      <c r="AJ20" s="111" t="s">
        <v>45</v>
      </c>
      <c r="AK20" s="112"/>
      <c r="AL20" s="112">
        <f ca="1">IF(COUNTIF(E20:AI20,"-")+COUNTIF(E20:AI20,"達成")+COUNTIF(E20:AI20,"×")=0,"",COUNTIF(E20:AI20,"達成")+COUNTIF(E20:AI20,"×"))</f>
        <v>2</v>
      </c>
      <c r="AM20" s="112"/>
      <c r="AN20" s="112" t="s">
        <v>43</v>
      </c>
      <c r="AO20" s="112"/>
      <c r="AP20" s="109">
        <f ca="1">IF(COUNTIF(E20:AI20,"-")+COUNTIF(E20:AI20,"達成")+COUNTIF(E20:AI20,"×")=0,"",COUNTIF(E20:AI20,"達成"))</f>
        <v>2</v>
      </c>
      <c r="AQ20" s="110"/>
      <c r="AT20" s="31">
        <f>IF(AP19="達成",1,0)</f>
        <v>1</v>
      </c>
      <c r="AU20" s="31">
        <f>IF(AP19="×",1,0)</f>
        <v>0</v>
      </c>
      <c r="AV20" s="31">
        <f ca="1">AL20</f>
        <v>2</v>
      </c>
      <c r="AW20" s="31">
        <f ca="1">AP20</f>
        <v>2</v>
      </c>
    </row>
    <row r="21" spans="1:72" ht="16.5" customHeight="1">
      <c r="A21" s="132">
        <f>EOMONTH(A16,0)+1</f>
        <v>46327</v>
      </c>
      <c r="B21" s="145">
        <f t="shared" ref="B21" si="1">MONTH(A21)</f>
        <v>11</v>
      </c>
      <c r="C21" s="129" t="s">
        <v>0</v>
      </c>
      <c r="D21" s="130"/>
      <c r="E21" s="63">
        <v>1</v>
      </c>
      <c r="F21" s="64">
        <v>2</v>
      </c>
      <c r="G21" s="64">
        <v>3</v>
      </c>
      <c r="H21" s="64">
        <v>4</v>
      </c>
      <c r="I21" s="64">
        <v>5</v>
      </c>
      <c r="J21" s="64">
        <v>6</v>
      </c>
      <c r="K21" s="64">
        <v>7</v>
      </c>
      <c r="L21" s="64">
        <v>8</v>
      </c>
      <c r="M21" s="64">
        <v>9</v>
      </c>
      <c r="N21" s="64">
        <v>10</v>
      </c>
      <c r="O21" s="64">
        <v>11</v>
      </c>
      <c r="P21" s="64">
        <v>12</v>
      </c>
      <c r="Q21" s="64">
        <v>13</v>
      </c>
      <c r="R21" s="64">
        <v>14</v>
      </c>
      <c r="S21" s="64">
        <v>15</v>
      </c>
      <c r="T21" s="64">
        <v>16</v>
      </c>
      <c r="U21" s="64">
        <v>17</v>
      </c>
      <c r="V21" s="64">
        <v>18</v>
      </c>
      <c r="W21" s="64">
        <v>19</v>
      </c>
      <c r="X21" s="64">
        <v>20</v>
      </c>
      <c r="Y21" s="64">
        <v>21</v>
      </c>
      <c r="Z21" s="64">
        <v>22</v>
      </c>
      <c r="AA21" s="64">
        <v>23</v>
      </c>
      <c r="AB21" s="64">
        <v>24</v>
      </c>
      <c r="AC21" s="64">
        <v>25</v>
      </c>
      <c r="AD21" s="64">
        <v>26</v>
      </c>
      <c r="AE21" s="64">
        <v>27</v>
      </c>
      <c r="AF21" s="64">
        <v>28</v>
      </c>
      <c r="AG21" s="64">
        <f>IF(DAY(EOMONTH($A21,0))&lt;29,"",29)</f>
        <v>29</v>
      </c>
      <c r="AH21" s="64">
        <f>IF(DAY(EOMONTH($A21,0))&lt;30,"",30)</f>
        <v>30</v>
      </c>
      <c r="AI21" s="67" t="str">
        <f>IF(DAY(EOMONTH($A21,0))&lt;31,"",31)</f>
        <v/>
      </c>
      <c r="AJ21" s="150" t="s">
        <v>42</v>
      </c>
      <c r="AK21" s="151"/>
      <c r="AL21" s="151">
        <f>IF(COUNTIF(E23:AI23,"■")=0,"",COUNTIF(E23:AI23,"■"))</f>
        <v>30</v>
      </c>
      <c r="AM21" s="151"/>
      <c r="AN21" s="151" t="s">
        <v>44</v>
      </c>
      <c r="AO21" s="151"/>
      <c r="AP21" s="121">
        <f>IF(COUNTIF(E23:AI23,"■")=0,"",COUNTIFS(E22:AI22,1,E23:AI23,"■")+COUNTIFS(E22:AI22,7,E23:AI23,"■"))</f>
        <v>9</v>
      </c>
      <c r="AQ21" s="122"/>
    </row>
    <row r="22" spans="1:72" ht="16.5" customHeight="1">
      <c r="A22" s="143"/>
      <c r="B22" s="146"/>
      <c r="C22" s="123" t="s">
        <v>1</v>
      </c>
      <c r="D22" s="124"/>
      <c r="E22" s="68">
        <f>WEEKDAY(DATE(YEAR($A21),$B21,E21),1)</f>
        <v>1</v>
      </c>
      <c r="F22" s="69">
        <f t="shared" ref="F22" si="2">WEEKDAY(DATE(YEAR($A21),$B21,F21),1)</f>
        <v>2</v>
      </c>
      <c r="G22" s="69">
        <f t="shared" ref="G22" si="3">WEEKDAY(DATE(YEAR($A21),$B21,G21),1)</f>
        <v>3</v>
      </c>
      <c r="H22" s="69">
        <f t="shared" ref="H22" si="4">WEEKDAY(DATE(YEAR($A21),$B21,H21),1)</f>
        <v>4</v>
      </c>
      <c r="I22" s="69">
        <f t="shared" ref="I22" si="5">WEEKDAY(DATE(YEAR($A21),$B21,I21),1)</f>
        <v>5</v>
      </c>
      <c r="J22" s="69">
        <f t="shared" ref="J22" si="6">WEEKDAY(DATE(YEAR($A21),$B21,J21),1)</f>
        <v>6</v>
      </c>
      <c r="K22" s="69">
        <f t="shared" ref="K22" si="7">WEEKDAY(DATE(YEAR($A21),$B21,K21),1)</f>
        <v>7</v>
      </c>
      <c r="L22" s="69">
        <f t="shared" ref="L22" si="8">WEEKDAY(DATE(YEAR($A21),$B21,L21),1)</f>
        <v>1</v>
      </c>
      <c r="M22" s="69">
        <f t="shared" ref="M22" si="9">WEEKDAY(DATE(YEAR($A21),$B21,M21),1)</f>
        <v>2</v>
      </c>
      <c r="N22" s="69">
        <f t="shared" ref="N22" si="10">WEEKDAY(DATE(YEAR($A21),$B21,N21),1)</f>
        <v>3</v>
      </c>
      <c r="O22" s="69">
        <f t="shared" ref="O22" si="11">WEEKDAY(DATE(YEAR($A21),$B21,O21),1)</f>
        <v>4</v>
      </c>
      <c r="P22" s="69">
        <f t="shared" ref="P22" si="12">WEEKDAY(DATE(YEAR($A21),$B21,P21),1)</f>
        <v>5</v>
      </c>
      <c r="Q22" s="69">
        <f t="shared" ref="Q22" si="13">WEEKDAY(DATE(YEAR($A21),$B21,Q21),1)</f>
        <v>6</v>
      </c>
      <c r="R22" s="69">
        <f t="shared" ref="R22" si="14">WEEKDAY(DATE(YEAR($A21),$B21,R21),1)</f>
        <v>7</v>
      </c>
      <c r="S22" s="69">
        <f t="shared" ref="S22" si="15">WEEKDAY(DATE(YEAR($A21),$B21,S21),1)</f>
        <v>1</v>
      </c>
      <c r="T22" s="69">
        <f t="shared" ref="T22" si="16">WEEKDAY(DATE(YEAR($A21),$B21,T21),1)</f>
        <v>2</v>
      </c>
      <c r="U22" s="69">
        <f t="shared" ref="U22" si="17">WEEKDAY(DATE(YEAR($A21),$B21,U21),1)</f>
        <v>3</v>
      </c>
      <c r="V22" s="69">
        <f t="shared" ref="V22" si="18">WEEKDAY(DATE(YEAR($A21),$B21,V21),1)</f>
        <v>4</v>
      </c>
      <c r="W22" s="69">
        <f t="shared" ref="W22" si="19">WEEKDAY(DATE(YEAR($A21),$B21,W21),1)</f>
        <v>5</v>
      </c>
      <c r="X22" s="69">
        <f t="shared" ref="X22" si="20">WEEKDAY(DATE(YEAR($A21),$B21,X21),1)</f>
        <v>6</v>
      </c>
      <c r="Y22" s="69">
        <f t="shared" ref="Y22" si="21">WEEKDAY(DATE(YEAR($A21),$B21,Y21),1)</f>
        <v>7</v>
      </c>
      <c r="Z22" s="69">
        <f t="shared" ref="Z22" si="22">WEEKDAY(DATE(YEAR($A21),$B21,Z21),1)</f>
        <v>1</v>
      </c>
      <c r="AA22" s="69">
        <f t="shared" ref="AA22" si="23">WEEKDAY(DATE(YEAR($A21),$B21,AA21),1)</f>
        <v>2</v>
      </c>
      <c r="AB22" s="69">
        <f t="shared" ref="AB22" si="24">WEEKDAY(DATE(YEAR($A21),$B21,AB21),1)</f>
        <v>3</v>
      </c>
      <c r="AC22" s="69">
        <f t="shared" ref="AC22" si="25">WEEKDAY(DATE(YEAR($A21),$B21,AC21),1)</f>
        <v>4</v>
      </c>
      <c r="AD22" s="69">
        <f t="shared" ref="AD22" si="26">WEEKDAY(DATE(YEAR($A21),$B21,AD21),1)</f>
        <v>5</v>
      </c>
      <c r="AE22" s="69">
        <f t="shared" ref="AE22" si="27">WEEKDAY(DATE(YEAR($A21),$B21,AE21),1)</f>
        <v>6</v>
      </c>
      <c r="AF22" s="69">
        <f t="shared" ref="AF22" si="28">WEEKDAY(DATE(YEAR($A21),$B21,AF21),1)</f>
        <v>7</v>
      </c>
      <c r="AG22" s="69">
        <f>IF(DAY(EOMONTH($A21,0))&lt;29,"",WEEKDAY(DATE(YEAR($A21),$B21,AG21),1))</f>
        <v>1</v>
      </c>
      <c r="AH22" s="69">
        <f>IF(DAY(EOMONTH($A21,0))&lt;30,"",WEEKDAY(DATE(YEAR($A21),$B21,AH21),1))</f>
        <v>2</v>
      </c>
      <c r="AI22" s="70" t="str">
        <f>IF(DAY(EOMONTH($A21,0))&lt;31,"",WEEKDAY(DATE(YEAR($A21),$B21,AI21),1))</f>
        <v/>
      </c>
      <c r="AJ22" s="115" t="s">
        <v>37</v>
      </c>
      <c r="AK22" s="116"/>
      <c r="AL22" s="116"/>
      <c r="AM22" s="116"/>
      <c r="AN22" s="116"/>
      <c r="AO22" s="116"/>
      <c r="AP22" s="117">
        <f>IF(COUNTIF(E23:AI23,"■")=0,"",COUNTIF(E24:AI24,"○")+COUNTIF(E24:AI24,"●"))</f>
        <v>9</v>
      </c>
      <c r="AQ22" s="118"/>
      <c r="AR22" s="10"/>
    </row>
    <row r="23" spans="1:72" ht="16.5" customHeight="1">
      <c r="A23" s="143"/>
      <c r="B23" s="146"/>
      <c r="C23" s="123" t="s">
        <v>2</v>
      </c>
      <c r="D23" s="124"/>
      <c r="E23" s="65" t="str">
        <f>IF(VLOOKUP(DATE(YEAR($A21),$B21,E21),入力シート②!$B:$H,3,0)=0,"",VLOOKUP(DATE(YEAR($A21),$B21,E21),入力シート②!$B:$H,3,0))</f>
        <v>■</v>
      </c>
      <c r="F23" s="66" t="str">
        <f>IF(VLOOKUP(DATE(YEAR($A21),$B21,F21),入力シート②!$B:$H,3,0)=0,"",VLOOKUP(DATE(YEAR($A21),$B21,F21),入力シート②!$B:$H,3,0))</f>
        <v>■</v>
      </c>
      <c r="G23" s="66" t="str">
        <f>IF(VLOOKUP(DATE(YEAR($A21),$B21,G21),入力シート②!$B:$H,3,0)=0,"",VLOOKUP(DATE(YEAR($A21),$B21,G21),入力シート②!$B:$H,3,0))</f>
        <v>■</v>
      </c>
      <c r="H23" s="66" t="str">
        <f>IF(VLOOKUP(DATE(YEAR($A21),$B21,H21),入力シート②!$B:$H,3,0)=0,"",VLOOKUP(DATE(YEAR($A21),$B21,H21),入力シート②!$B:$H,3,0))</f>
        <v>■</v>
      </c>
      <c r="I23" s="66" t="str">
        <f>IF(VLOOKUP(DATE(YEAR($A21),$B21,I21),入力シート②!$B:$H,3,0)=0,"",VLOOKUP(DATE(YEAR($A21),$B21,I21),入力シート②!$B:$H,3,0))</f>
        <v>■</v>
      </c>
      <c r="J23" s="66" t="str">
        <f>IF(VLOOKUP(DATE(YEAR($A21),$B21,J21),入力シート②!$B:$H,3,0)=0,"",VLOOKUP(DATE(YEAR($A21),$B21,J21),入力シート②!$B:$H,3,0))</f>
        <v>■</v>
      </c>
      <c r="K23" s="66" t="str">
        <f>IF(VLOOKUP(DATE(YEAR($A21),$B21,K21),入力シート②!$B:$H,3,0)=0,"",VLOOKUP(DATE(YEAR($A21),$B21,K21),入力シート②!$B:$H,3,0))</f>
        <v>■</v>
      </c>
      <c r="L23" s="66" t="str">
        <f>IF(VLOOKUP(DATE(YEAR($A21),$B21,L21),入力シート②!$B:$H,3,0)=0,"",VLOOKUP(DATE(YEAR($A21),$B21,L21),入力シート②!$B:$H,3,0))</f>
        <v>■</v>
      </c>
      <c r="M23" s="66" t="str">
        <f>IF(VLOOKUP(DATE(YEAR($A21),$B21,M21),入力シート②!$B:$H,3,0)=0,"",VLOOKUP(DATE(YEAR($A21),$B21,M21),入力シート②!$B:$H,3,0))</f>
        <v>■</v>
      </c>
      <c r="N23" s="66" t="str">
        <f>IF(VLOOKUP(DATE(YEAR($A21),$B21,N21),入力シート②!$B:$H,3,0)=0,"",VLOOKUP(DATE(YEAR($A21),$B21,N21),入力シート②!$B:$H,3,0))</f>
        <v>■</v>
      </c>
      <c r="O23" s="66" t="str">
        <f>IF(VLOOKUP(DATE(YEAR($A21),$B21,O21),入力シート②!$B:$H,3,0)=0,"",VLOOKUP(DATE(YEAR($A21),$B21,O21),入力シート②!$B:$H,3,0))</f>
        <v>■</v>
      </c>
      <c r="P23" s="66" t="str">
        <f>IF(VLOOKUP(DATE(YEAR($A21),$B21,P21),入力シート②!$B:$H,3,0)=0,"",VLOOKUP(DATE(YEAR($A21),$B21,P21),入力シート②!$B:$H,3,0))</f>
        <v>■</v>
      </c>
      <c r="Q23" s="66" t="str">
        <f>IF(VLOOKUP(DATE(YEAR($A21),$B21,Q21),入力シート②!$B:$H,3,0)=0,"",VLOOKUP(DATE(YEAR($A21),$B21,Q21),入力シート②!$B:$H,3,0))</f>
        <v>■</v>
      </c>
      <c r="R23" s="66" t="str">
        <f>IF(VLOOKUP(DATE(YEAR($A21),$B21,R21),入力シート②!$B:$H,3,0)=0,"",VLOOKUP(DATE(YEAR($A21),$B21,R21),入力シート②!$B:$H,3,0))</f>
        <v>■</v>
      </c>
      <c r="S23" s="66" t="str">
        <f>IF(VLOOKUP(DATE(YEAR($A21),$B21,S21),入力シート②!$B:$H,3,0)=0,"",VLOOKUP(DATE(YEAR($A21),$B21,S21),入力シート②!$B:$H,3,0))</f>
        <v>■</v>
      </c>
      <c r="T23" s="66" t="str">
        <f>IF(VLOOKUP(DATE(YEAR($A21),$B21,T21),入力シート②!$B:$H,3,0)=0,"",VLOOKUP(DATE(YEAR($A21),$B21,T21),入力シート②!$B:$H,3,0))</f>
        <v>■</v>
      </c>
      <c r="U23" s="66" t="str">
        <f>IF(VLOOKUP(DATE(YEAR($A21),$B21,U21),入力シート②!$B:$H,3,0)=0,"",VLOOKUP(DATE(YEAR($A21),$B21,U21),入力シート②!$B:$H,3,0))</f>
        <v>■</v>
      </c>
      <c r="V23" s="66" t="str">
        <f>IF(VLOOKUP(DATE(YEAR($A21),$B21,V21),入力シート②!$B:$H,3,0)=0,"",VLOOKUP(DATE(YEAR($A21),$B21,V21),入力シート②!$B:$H,3,0))</f>
        <v>■</v>
      </c>
      <c r="W23" s="66" t="str">
        <f>IF(VLOOKUP(DATE(YEAR($A21),$B21,W21),入力シート②!$B:$H,3,0)=0,"",VLOOKUP(DATE(YEAR($A21),$B21,W21),入力シート②!$B:$H,3,0))</f>
        <v>■</v>
      </c>
      <c r="X23" s="66" t="str">
        <f>IF(VLOOKUP(DATE(YEAR($A21),$B21,X21),入力シート②!$B:$H,3,0)=0,"",VLOOKUP(DATE(YEAR($A21),$B21,X21),入力シート②!$B:$H,3,0))</f>
        <v>■</v>
      </c>
      <c r="Y23" s="66" t="str">
        <f>IF(VLOOKUP(DATE(YEAR($A21),$B21,Y21),入力シート②!$B:$H,3,0)=0,"",VLOOKUP(DATE(YEAR($A21),$B21,Y21),入力シート②!$B:$H,3,0))</f>
        <v>■</v>
      </c>
      <c r="Z23" s="66" t="str">
        <f>IF(VLOOKUP(DATE(YEAR($A21),$B21,Z21),入力シート②!$B:$H,3,0)=0,"",VLOOKUP(DATE(YEAR($A21),$B21,Z21),入力シート②!$B:$H,3,0))</f>
        <v>■</v>
      </c>
      <c r="AA23" s="66" t="str">
        <f>IF(VLOOKUP(DATE(YEAR($A21),$B21,AA21),入力シート②!$B:$H,3,0)=0,"",VLOOKUP(DATE(YEAR($A21),$B21,AA21),入力シート②!$B:$H,3,0))</f>
        <v>■</v>
      </c>
      <c r="AB23" s="66" t="str">
        <f>IF(VLOOKUP(DATE(YEAR($A21),$B21,AB21),入力シート②!$B:$H,3,0)=0,"",VLOOKUP(DATE(YEAR($A21),$B21,AB21),入力シート②!$B:$H,3,0))</f>
        <v>■</v>
      </c>
      <c r="AC23" s="66" t="str">
        <f>IF(VLOOKUP(DATE(YEAR($A21),$B21,AC21),入力シート②!$B:$H,3,0)=0,"",VLOOKUP(DATE(YEAR($A21),$B21,AC21),入力シート②!$B:$H,3,0))</f>
        <v>■</v>
      </c>
      <c r="AD23" s="66" t="str">
        <f>IF(VLOOKUP(DATE(YEAR($A21),$B21,AD21),入力シート②!$B:$H,3,0)=0,"",VLOOKUP(DATE(YEAR($A21),$B21,AD21),入力シート②!$B:$H,3,0))</f>
        <v>■</v>
      </c>
      <c r="AE23" s="66" t="str">
        <f>IF(VLOOKUP(DATE(YEAR($A21),$B21,AE21),入力シート②!$B:$H,3,0)=0,"",VLOOKUP(DATE(YEAR($A21),$B21,AE21),入力シート②!$B:$H,3,0))</f>
        <v>■</v>
      </c>
      <c r="AF23" s="66" t="str">
        <f>IF(VLOOKUP(DATE(YEAR($A21),$B21,AF21),入力シート②!$B:$H,3,0)=0,"",VLOOKUP(DATE(YEAR($A21),$B21,AF21),入力シート②!$B:$H,3,0))</f>
        <v>■</v>
      </c>
      <c r="AG23" s="66" t="str">
        <f>IF(DAY(EOMONTH($A21,0))&lt;29,"",IF(VLOOKUP(DATE(YEAR($A21),$B21,AG21),入力シート②!$B:$H,3,0)=0,"",VLOOKUP(DATE(YEAR($A21),$B21,AG21),入力シート②!$B:$H,3,0)))</f>
        <v>■</v>
      </c>
      <c r="AH23" s="66" t="str">
        <f>IF(DAY(EOMONTH($A21,0))&lt;30,"",IF(VLOOKUP(DATE(YEAR($A21),$B21,AH21),入力シート②!$B:$H,3,0)=0,"",VLOOKUP(DATE(YEAR($A21),$B21,AH21),入力シート②!$B:$H,3,0)))</f>
        <v>■</v>
      </c>
      <c r="AI23" s="71" t="str">
        <f>IF(DAY(EOMONTH($A21,0))&lt;31,"",IF(VLOOKUP(DATE(YEAR($A21),$B21,AI21),入力シート②!$B:$H,3,0)=0,"",VLOOKUP(DATE(YEAR($A21),$B21,AI21),入力シート②!$B:$H,3,0)))</f>
        <v/>
      </c>
      <c r="AJ23" s="115" t="s">
        <v>38</v>
      </c>
      <c r="AK23" s="116"/>
      <c r="AL23" s="116"/>
      <c r="AM23" s="116"/>
      <c r="AN23" s="116"/>
      <c r="AO23" s="116"/>
      <c r="AP23" s="119">
        <f>IF(COUNTIF(E23:AI23,"■")=0,"",ROUNDDOWN(AP22/AL21,4))</f>
        <v>0.3</v>
      </c>
      <c r="AQ23" s="120"/>
      <c r="AR23" s="11"/>
      <c r="AS23" s="43"/>
      <c r="AT23" s="113" t="s">
        <v>47</v>
      </c>
      <c r="AU23" s="113" t="s">
        <v>9</v>
      </c>
      <c r="AV23" s="113" t="s">
        <v>45</v>
      </c>
      <c r="AW23" s="113" t="s">
        <v>43</v>
      </c>
    </row>
    <row r="24" spans="1:72" ht="16.5" customHeight="1">
      <c r="A24" s="143"/>
      <c r="B24" s="146"/>
      <c r="C24" s="125" t="s">
        <v>36</v>
      </c>
      <c r="D24" s="126"/>
      <c r="E24" s="65" t="str">
        <f>IF(VLOOKUP(DATE(YEAR($A21),$B21,E21),入力シート②!$B:$H,4,0)=0,"",VLOOKUP(DATE(YEAR($A21),$B21,E21),入力シート②!$B:$H,4,0))</f>
        <v>○</v>
      </c>
      <c r="F24" s="66" t="str">
        <f>IF(VLOOKUP(DATE(YEAR($A21),$B21,F21),入力シート②!$B:$H,4,0)=0,"",VLOOKUP(DATE(YEAR($A21),$B21,F21),入力シート②!$B:$H,4,0))</f>
        <v/>
      </c>
      <c r="G24" s="66" t="str">
        <f>IF(VLOOKUP(DATE(YEAR($A21),$B21,G21),入力シート②!$B:$H,4,0)=0,"",VLOOKUP(DATE(YEAR($A21),$B21,G21),入力シート②!$B:$H,4,0))</f>
        <v/>
      </c>
      <c r="H24" s="66" t="str">
        <f>IF(VLOOKUP(DATE(YEAR($A21),$B21,H21),入力シート②!$B:$H,4,0)=0,"",VLOOKUP(DATE(YEAR($A21),$B21,H21),入力シート②!$B:$H,4,0))</f>
        <v/>
      </c>
      <c r="I24" s="66" t="str">
        <f>IF(VLOOKUP(DATE(YEAR($A21),$B21,I21),入力シート②!$B:$H,4,0)=0,"",VLOOKUP(DATE(YEAR($A21),$B21,I21),入力シート②!$B:$H,4,0))</f>
        <v/>
      </c>
      <c r="J24" s="66" t="str">
        <f>IF(VLOOKUP(DATE(YEAR($A21),$B21,J21),入力シート②!$B:$H,4,0)=0,"",VLOOKUP(DATE(YEAR($A21),$B21,J21),入力シート②!$B:$H,4,0))</f>
        <v/>
      </c>
      <c r="K24" s="66" t="str">
        <f>IF(VLOOKUP(DATE(YEAR($A21),$B21,K21),入力シート②!$B:$H,4,0)=0,"",VLOOKUP(DATE(YEAR($A21),$B21,K21),入力シート②!$B:$H,4,0))</f>
        <v/>
      </c>
      <c r="L24" s="66" t="str">
        <f>IF(VLOOKUP(DATE(YEAR($A21),$B21,L21),入力シート②!$B:$H,4,0)=0,"",VLOOKUP(DATE(YEAR($A21),$B21,L21),入力シート②!$B:$H,4,0))</f>
        <v>○</v>
      </c>
      <c r="M24" s="66" t="str">
        <f>IF(VLOOKUP(DATE(YEAR($A21),$B21,M21),入力シート②!$B:$H,4,0)=0,"",VLOOKUP(DATE(YEAR($A21),$B21,M21),入力シート②!$B:$H,4,0))</f>
        <v>○</v>
      </c>
      <c r="N24" s="66" t="str">
        <f>IF(VLOOKUP(DATE(YEAR($A21),$B21,N21),入力シート②!$B:$H,4,0)=0,"",VLOOKUP(DATE(YEAR($A21),$B21,N21),入力シート②!$B:$H,4,0))</f>
        <v/>
      </c>
      <c r="O24" s="66" t="str">
        <f>IF(VLOOKUP(DATE(YEAR($A21),$B21,O21),入力シート②!$B:$H,4,0)=0,"",VLOOKUP(DATE(YEAR($A21),$B21,O21),入力シート②!$B:$H,4,0))</f>
        <v/>
      </c>
      <c r="P24" s="66" t="str">
        <f>IF(VLOOKUP(DATE(YEAR($A21),$B21,P21),入力シート②!$B:$H,4,0)=0,"",VLOOKUP(DATE(YEAR($A21),$B21,P21),入力シート②!$B:$H,4,0))</f>
        <v/>
      </c>
      <c r="Q24" s="66" t="str">
        <f>IF(VLOOKUP(DATE(YEAR($A21),$B21,Q21),入力シート②!$B:$H,4,0)=0,"",VLOOKUP(DATE(YEAR($A21),$B21,Q21),入力シート②!$B:$H,4,0))</f>
        <v/>
      </c>
      <c r="R24" s="66" t="str">
        <f>IF(VLOOKUP(DATE(YEAR($A21),$B21,R21),入力シート②!$B:$H,4,0)=0,"",VLOOKUP(DATE(YEAR($A21),$B21,R21),入力シート②!$B:$H,4,0))</f>
        <v>○</v>
      </c>
      <c r="S24" s="66" t="str">
        <f>IF(VLOOKUP(DATE(YEAR($A21),$B21,S21),入力シート②!$B:$H,4,0)=0,"",VLOOKUP(DATE(YEAR($A21),$B21,S21),入力シート②!$B:$H,4,0))</f>
        <v>○</v>
      </c>
      <c r="T24" s="66" t="str">
        <f>IF(VLOOKUP(DATE(YEAR($A21),$B21,T21),入力シート②!$B:$H,4,0)=0,"",VLOOKUP(DATE(YEAR($A21),$B21,T21),入力シート②!$B:$H,4,0))</f>
        <v/>
      </c>
      <c r="U24" s="66" t="str">
        <f>IF(VLOOKUP(DATE(YEAR($A21),$B21,U21),入力シート②!$B:$H,4,0)=0,"",VLOOKUP(DATE(YEAR($A21),$B21,U21),入力シート②!$B:$H,4,0))</f>
        <v/>
      </c>
      <c r="V24" s="66" t="str">
        <f>IF(VLOOKUP(DATE(YEAR($A21),$B21,V21),入力シート②!$B:$H,4,0)=0,"",VLOOKUP(DATE(YEAR($A21),$B21,V21),入力シート②!$B:$H,4,0))</f>
        <v/>
      </c>
      <c r="W24" s="66" t="str">
        <f>IF(VLOOKUP(DATE(YEAR($A21),$B21,W21),入力シート②!$B:$H,4,0)=0,"",VLOOKUP(DATE(YEAR($A21),$B21,W21),入力シート②!$B:$H,4,0))</f>
        <v/>
      </c>
      <c r="X24" s="66" t="str">
        <f>IF(VLOOKUP(DATE(YEAR($A21),$B21,X21),入力シート②!$B:$H,4,0)=0,"",VLOOKUP(DATE(YEAR($A21),$B21,X21),入力シート②!$B:$H,4,0))</f>
        <v/>
      </c>
      <c r="Y24" s="66" t="str">
        <f>IF(VLOOKUP(DATE(YEAR($A21),$B21,Y21),入力シート②!$B:$H,4,0)=0,"",VLOOKUP(DATE(YEAR($A21),$B21,Y21),入力シート②!$B:$H,4,0))</f>
        <v>○</v>
      </c>
      <c r="Z24" s="66" t="str">
        <f>IF(VLOOKUP(DATE(YEAR($A21),$B21,Z21),入力シート②!$B:$H,4,0)=0,"",VLOOKUP(DATE(YEAR($A21),$B21,Z21),入力シート②!$B:$H,4,0))</f>
        <v>○</v>
      </c>
      <c r="AA24" s="66" t="str">
        <f>IF(VLOOKUP(DATE(YEAR($A21),$B21,AA21),入力シート②!$B:$H,4,0)=0,"",VLOOKUP(DATE(YEAR($A21),$B21,AA21),入力シート②!$B:$H,4,0))</f>
        <v/>
      </c>
      <c r="AB24" s="66" t="str">
        <f>IF(VLOOKUP(DATE(YEAR($A21),$B21,AB21),入力シート②!$B:$H,4,0)=0,"",VLOOKUP(DATE(YEAR($A21),$B21,AB21),入力シート②!$B:$H,4,0))</f>
        <v/>
      </c>
      <c r="AC24" s="66" t="str">
        <f>IF(VLOOKUP(DATE(YEAR($A21),$B21,AC21),入力シート②!$B:$H,4,0)=0,"",VLOOKUP(DATE(YEAR($A21),$B21,AC21),入力シート②!$B:$H,4,0))</f>
        <v/>
      </c>
      <c r="AD24" s="66" t="str">
        <f>IF(VLOOKUP(DATE(YEAR($A21),$B21,AD21),入力シート②!$B:$H,4,0)=0,"",VLOOKUP(DATE(YEAR($A21),$B21,AD21),入力シート②!$B:$H,4,0))</f>
        <v/>
      </c>
      <c r="AE24" s="66" t="str">
        <f>IF(VLOOKUP(DATE(YEAR($A21),$B21,AE21),入力シート②!$B:$H,4,0)=0,"",VLOOKUP(DATE(YEAR($A21),$B21,AE21),入力シート②!$B:$H,4,0))</f>
        <v/>
      </c>
      <c r="AF24" s="66" t="str">
        <f>IF(VLOOKUP(DATE(YEAR($A21),$B21,AF21),入力シート②!$B:$H,4,0)=0,"",VLOOKUP(DATE(YEAR($A21),$B21,AF21),入力シート②!$B:$H,4,0))</f>
        <v/>
      </c>
      <c r="AG24" s="66" t="str">
        <f>IF(DAY(EOMONTH($A21,0))&lt;29,"",IF(VLOOKUP(DATE(YEAR($A21),$B21,AG21),入力シート②!$B:$H,4,0)=0,"",VLOOKUP(DATE(YEAR($A21),$B21,AG21),入力シート②!$B:$H,4,0)))</f>
        <v>○</v>
      </c>
      <c r="AH24" s="66" t="str">
        <f>IF(DAY(EOMONTH($A21,0))&lt;30,"",IF(VLOOKUP(DATE(YEAR($A21),$B21,AH21),入力シート②!$B:$H,4,0)=0,"",VLOOKUP(DATE(YEAR($A21),$B21,AH21),入力シート②!$B:$H,4,0)))</f>
        <v>○</v>
      </c>
      <c r="AI24" s="71" t="str">
        <f>IF(DAY(EOMONTH($A21,0))&lt;31,"",IF(VLOOKUP(DATE(YEAR($A21),$B21,AI21),入力シート②!$B:$H,4,0)=0,"",VLOOKUP(DATE(YEAR($A21),$B21,AI21),入力シート②!$B:$H,4,0)))</f>
        <v/>
      </c>
      <c r="AJ24" s="131" t="s">
        <v>8</v>
      </c>
      <c r="AK24" s="109"/>
      <c r="AL24" s="109"/>
      <c r="AM24" s="109"/>
      <c r="AN24" s="109"/>
      <c r="AO24" s="109"/>
      <c r="AP24" s="109" t="str">
        <f>IF(COUNTIF(E23:AI23,"■")=0,"",IF(OR(AP22&gt;=AP21,AP23&gt;=0.285),"達成","×"))</f>
        <v>達成</v>
      </c>
      <c r="AQ24" s="110"/>
      <c r="AT24" s="114"/>
      <c r="AU24" s="114"/>
      <c r="AV24" s="114"/>
      <c r="AW24" s="114"/>
    </row>
    <row r="25" spans="1:72" ht="16.5" customHeight="1">
      <c r="A25" s="144"/>
      <c r="B25" s="147"/>
      <c r="C25" s="127" t="s">
        <v>4</v>
      </c>
      <c r="D25" s="128"/>
      <c r="E25" s="61" t="str">
        <f ca="1">VLOOKUP(DATE(YEAR($A21),B21,E21),入力シート②!$B:$H,7,0)</f>
        <v>-</v>
      </c>
      <c r="F25" s="62" t="str">
        <f ca="1">VLOOKUP(DATE(YEAR($A21),B21,F21),入力シート②!$B:$H,7,0)</f>
        <v>-</v>
      </c>
      <c r="G25" s="62" t="str">
        <f ca="1">VLOOKUP(DATE(YEAR($A21),B21,G21),入力シート②!$B:$H,7,0)</f>
        <v>-</v>
      </c>
      <c r="H25" s="62" t="str">
        <f ca="1">VLOOKUP(DATE(YEAR($A21),B21,H21),入力シート②!$B:$H,7,0)</f>
        <v>-</v>
      </c>
      <c r="I25" s="62" t="str">
        <f ca="1">VLOOKUP(DATE(YEAR($A21),B21,I21),入力シート②!$B:$H,7,0)</f>
        <v>-</v>
      </c>
      <c r="J25" s="62" t="str">
        <f ca="1">VLOOKUP(DATE(YEAR($A21),B21,J21),入力シート②!$B:$H,7,0)</f>
        <v>達成</v>
      </c>
      <c r="K25" s="62" t="str">
        <f ca="1">VLOOKUP(DATE(YEAR($A21),B21,K21),入力シート②!$B:$H,7,0)</f>
        <v>-</v>
      </c>
      <c r="L25" s="62" t="str">
        <f ca="1">VLOOKUP(DATE(YEAR($A21),B21,L21),入力シート②!$B:$H,7,0)</f>
        <v>-</v>
      </c>
      <c r="M25" s="62" t="str">
        <f ca="1">VLOOKUP(DATE(YEAR($A21),B21,M21),入力シート②!$B:$H,7,0)</f>
        <v>-</v>
      </c>
      <c r="N25" s="62" t="str">
        <f ca="1">VLOOKUP(DATE(YEAR($A21),B21,N21),入力シート②!$B:$H,7,0)</f>
        <v>-</v>
      </c>
      <c r="O25" s="62" t="str">
        <f ca="1">VLOOKUP(DATE(YEAR($A21),B21,O21),入力シート②!$B:$H,7,0)</f>
        <v>-</v>
      </c>
      <c r="P25" s="62" t="str">
        <f ca="1">VLOOKUP(DATE(YEAR($A21),B21,P21),入力シート②!$B:$H,7,0)</f>
        <v>-</v>
      </c>
      <c r="Q25" s="62" t="str">
        <f ca="1">VLOOKUP(DATE(YEAR($A21),B21,Q21),入力シート②!$B:$H,7,0)</f>
        <v>達成</v>
      </c>
      <c r="R25" s="62" t="str">
        <f ca="1">VLOOKUP(DATE(YEAR($A21),B21,R21),入力シート②!$B:$H,7,0)</f>
        <v>-</v>
      </c>
      <c r="S25" s="62" t="str">
        <f ca="1">VLOOKUP(DATE(YEAR($A21),B21,S21),入力シート②!$B:$H,7,0)</f>
        <v>-</v>
      </c>
      <c r="T25" s="62" t="str">
        <f ca="1">VLOOKUP(DATE(YEAR($A21),B21,T21),入力シート②!$B:$H,7,0)</f>
        <v>-</v>
      </c>
      <c r="U25" s="62" t="str">
        <f ca="1">VLOOKUP(DATE(YEAR($A21),B21,U21),入力シート②!$B:$H,7,0)</f>
        <v>-</v>
      </c>
      <c r="V25" s="62" t="str">
        <f ca="1">VLOOKUP(DATE(YEAR($A21),B21,V21),入力シート②!$B:$H,7,0)</f>
        <v>-</v>
      </c>
      <c r="W25" s="62" t="str">
        <f ca="1">VLOOKUP(DATE(YEAR($A21),B21,W21),入力シート②!$B:$H,7,0)</f>
        <v>-</v>
      </c>
      <c r="X25" s="62" t="str">
        <f ca="1">VLOOKUP(DATE(YEAR($A21),B21,X21),入力シート②!$B:$H,7,0)</f>
        <v>達成</v>
      </c>
      <c r="Y25" s="62" t="str">
        <f ca="1">VLOOKUP(DATE(YEAR($A21),B21,Y21),入力シート②!$B:$H,7,0)</f>
        <v>-</v>
      </c>
      <c r="Z25" s="62" t="str">
        <f ca="1">VLOOKUP(DATE(YEAR($A21),B21,Z21),入力シート②!$B:$H,7,0)</f>
        <v>-</v>
      </c>
      <c r="AA25" s="62" t="str">
        <f ca="1">VLOOKUP(DATE(YEAR($A21),B21,AA21),入力シート②!$B:$H,7,0)</f>
        <v>-</v>
      </c>
      <c r="AB25" s="62" t="str">
        <f ca="1">VLOOKUP(DATE(YEAR($A21),B21,AB21),入力シート②!$B:$H,7,0)</f>
        <v>-</v>
      </c>
      <c r="AC25" s="62" t="str">
        <f ca="1">VLOOKUP(DATE(YEAR($A21),B21,AC21),入力シート②!$B:$H,7,0)</f>
        <v>-</v>
      </c>
      <c r="AD25" s="62" t="str">
        <f ca="1">VLOOKUP(DATE(YEAR($A21),B21,AD21),入力シート②!$B:$H,7,0)</f>
        <v>-</v>
      </c>
      <c r="AE25" s="62" t="str">
        <f ca="1">VLOOKUP(DATE(YEAR($A21),B21,AE21),入力シート②!$B:$H,7,0)</f>
        <v>達成</v>
      </c>
      <c r="AF25" s="62" t="str">
        <f ca="1">VLOOKUP(DATE(YEAR($A21),B21,AF21),入力シート②!$B:$H,7,0)</f>
        <v>-</v>
      </c>
      <c r="AG25" s="62" t="str">
        <f ca="1">IF(DAY(EOMONTH($A21,0))&lt;29,"",VLOOKUP(DATE(YEAR($A21),$B21,AG21),入力シート②!$B:$H,7,0))</f>
        <v>-</v>
      </c>
      <c r="AH25" s="62" t="str">
        <f ca="1">IF(DAY(EOMONTH($A21,0))&lt;30,"",VLOOKUP(DATE(YEAR($A21),$B21,AH21),入力シート②!$B:$H,7,0))</f>
        <v>-</v>
      </c>
      <c r="AI25" s="72" t="str">
        <f>IF(DAY(EOMONTH($A21,0))&lt;31,"",VLOOKUP(DATE(YEAR($A21),$B21,AI21),入力シート②!$B:$H,7,0))</f>
        <v/>
      </c>
      <c r="AJ25" s="111" t="s">
        <v>45</v>
      </c>
      <c r="AK25" s="112"/>
      <c r="AL25" s="112">
        <f ca="1">IF(COUNTIF(E25:AI25,"-")+COUNTIF(E25:AI25,"達成")+COUNTIF(E25:AI25,"×")=0,"",COUNTIF(E25:AI25,"達成")+COUNTIF(E25:AI25,"×"))</f>
        <v>4</v>
      </c>
      <c r="AM25" s="112"/>
      <c r="AN25" s="112" t="s">
        <v>43</v>
      </c>
      <c r="AO25" s="112"/>
      <c r="AP25" s="109">
        <f ca="1">IF(COUNTIF(E25:AI25,"-")+COUNTIF(E25:AI25,"達成")+COUNTIF(E25:AI25,"×")=0,"",COUNTIF(E25:AI25,"達成"))</f>
        <v>4</v>
      </c>
      <c r="AQ25" s="110"/>
      <c r="AT25" s="31">
        <f>IF(AP24="達成",1,0)</f>
        <v>1</v>
      </c>
      <c r="AU25" s="31">
        <f>IF(AP24="×",1,0)</f>
        <v>0</v>
      </c>
      <c r="AV25" s="31">
        <f ca="1">AL25</f>
        <v>4</v>
      </c>
      <c r="AW25" s="31">
        <f ca="1">AP25</f>
        <v>4</v>
      </c>
    </row>
    <row r="26" spans="1:72" ht="16.5" customHeight="1">
      <c r="A26" s="132">
        <f>EOMONTH(A21,0)+1</f>
        <v>46357</v>
      </c>
      <c r="B26" s="145">
        <f t="shared" ref="B26" si="29">MONTH(A26)</f>
        <v>12</v>
      </c>
      <c r="C26" s="129" t="s">
        <v>0</v>
      </c>
      <c r="D26" s="130"/>
      <c r="E26" s="63">
        <v>1</v>
      </c>
      <c r="F26" s="64">
        <v>2</v>
      </c>
      <c r="G26" s="64">
        <v>3</v>
      </c>
      <c r="H26" s="64">
        <v>4</v>
      </c>
      <c r="I26" s="64">
        <v>5</v>
      </c>
      <c r="J26" s="64">
        <v>6</v>
      </c>
      <c r="K26" s="64">
        <v>7</v>
      </c>
      <c r="L26" s="64">
        <v>8</v>
      </c>
      <c r="M26" s="64">
        <v>9</v>
      </c>
      <c r="N26" s="64">
        <v>10</v>
      </c>
      <c r="O26" s="64">
        <v>11</v>
      </c>
      <c r="P26" s="64">
        <v>12</v>
      </c>
      <c r="Q26" s="64">
        <v>13</v>
      </c>
      <c r="R26" s="64">
        <v>14</v>
      </c>
      <c r="S26" s="64">
        <v>15</v>
      </c>
      <c r="T26" s="64">
        <v>16</v>
      </c>
      <c r="U26" s="64">
        <v>17</v>
      </c>
      <c r="V26" s="64">
        <v>18</v>
      </c>
      <c r="W26" s="64">
        <v>19</v>
      </c>
      <c r="X26" s="64">
        <v>20</v>
      </c>
      <c r="Y26" s="64">
        <v>21</v>
      </c>
      <c r="Z26" s="64">
        <v>22</v>
      </c>
      <c r="AA26" s="64">
        <v>23</v>
      </c>
      <c r="AB26" s="64">
        <v>24</v>
      </c>
      <c r="AC26" s="64">
        <v>25</v>
      </c>
      <c r="AD26" s="64">
        <v>26</v>
      </c>
      <c r="AE26" s="64">
        <v>27</v>
      </c>
      <c r="AF26" s="64">
        <v>28</v>
      </c>
      <c r="AG26" s="64">
        <f>IF(DAY(EOMONTH($A26,0))&lt;29,"",29)</f>
        <v>29</v>
      </c>
      <c r="AH26" s="64">
        <f>IF(DAY(EOMONTH($A26,0))&lt;30,"",30)</f>
        <v>30</v>
      </c>
      <c r="AI26" s="67">
        <f>IF(DAY(EOMONTH($A26,0))&lt;31,"",31)</f>
        <v>31</v>
      </c>
      <c r="AJ26" s="150" t="s">
        <v>42</v>
      </c>
      <c r="AK26" s="151"/>
      <c r="AL26" s="151">
        <f>IF(COUNTIF(E28:AI28,"■")=0,"",COUNTIF(E28:AI28,"■"))</f>
        <v>28</v>
      </c>
      <c r="AM26" s="151"/>
      <c r="AN26" s="151" t="s">
        <v>44</v>
      </c>
      <c r="AO26" s="151"/>
      <c r="AP26" s="121">
        <f>IF(COUNTIF(E28:AI28,"■")=0,"",COUNTIFS(E27:AI27,1,E28:AI28,"■")+COUNTIFS(E27:AI27,7,E28:AI28,"■"))</f>
        <v>8</v>
      </c>
      <c r="AQ26" s="122"/>
    </row>
    <row r="27" spans="1:72" ht="16.5" customHeight="1">
      <c r="A27" s="143"/>
      <c r="B27" s="146"/>
      <c r="C27" s="123" t="s">
        <v>1</v>
      </c>
      <c r="D27" s="124"/>
      <c r="E27" s="68">
        <f>WEEKDAY(DATE(YEAR($A26),$B26,E26),1)</f>
        <v>3</v>
      </c>
      <c r="F27" s="69">
        <f t="shared" ref="F27" si="30">WEEKDAY(DATE(YEAR($A26),$B26,F26),1)</f>
        <v>4</v>
      </c>
      <c r="G27" s="69">
        <f t="shared" ref="G27" si="31">WEEKDAY(DATE(YEAR($A26),$B26,G26),1)</f>
        <v>5</v>
      </c>
      <c r="H27" s="69">
        <f t="shared" ref="H27" si="32">WEEKDAY(DATE(YEAR($A26),$B26,H26),1)</f>
        <v>6</v>
      </c>
      <c r="I27" s="69">
        <f t="shared" ref="I27" si="33">WEEKDAY(DATE(YEAR($A26),$B26,I26),1)</f>
        <v>7</v>
      </c>
      <c r="J27" s="69">
        <f t="shared" ref="J27" si="34">WEEKDAY(DATE(YEAR($A26),$B26,J26),1)</f>
        <v>1</v>
      </c>
      <c r="K27" s="69">
        <f t="shared" ref="K27" si="35">WEEKDAY(DATE(YEAR($A26),$B26,K26),1)</f>
        <v>2</v>
      </c>
      <c r="L27" s="69">
        <f t="shared" ref="L27" si="36">WEEKDAY(DATE(YEAR($A26),$B26,L26),1)</f>
        <v>3</v>
      </c>
      <c r="M27" s="69">
        <f t="shared" ref="M27" si="37">WEEKDAY(DATE(YEAR($A26),$B26,M26),1)</f>
        <v>4</v>
      </c>
      <c r="N27" s="69">
        <f t="shared" ref="N27" si="38">WEEKDAY(DATE(YEAR($A26),$B26,N26),1)</f>
        <v>5</v>
      </c>
      <c r="O27" s="69">
        <f t="shared" ref="O27" si="39">WEEKDAY(DATE(YEAR($A26),$B26,O26),1)</f>
        <v>6</v>
      </c>
      <c r="P27" s="69">
        <f t="shared" ref="P27" si="40">WEEKDAY(DATE(YEAR($A26),$B26,P26),1)</f>
        <v>7</v>
      </c>
      <c r="Q27" s="69">
        <f t="shared" ref="Q27" si="41">WEEKDAY(DATE(YEAR($A26),$B26,Q26),1)</f>
        <v>1</v>
      </c>
      <c r="R27" s="69">
        <f t="shared" ref="R27" si="42">WEEKDAY(DATE(YEAR($A26),$B26,R26),1)</f>
        <v>2</v>
      </c>
      <c r="S27" s="69">
        <f t="shared" ref="S27" si="43">WEEKDAY(DATE(YEAR($A26),$B26,S26),1)</f>
        <v>3</v>
      </c>
      <c r="T27" s="69">
        <f t="shared" ref="T27" si="44">WEEKDAY(DATE(YEAR($A26),$B26,T26),1)</f>
        <v>4</v>
      </c>
      <c r="U27" s="69">
        <f t="shared" ref="U27" si="45">WEEKDAY(DATE(YEAR($A26),$B26,U26),1)</f>
        <v>5</v>
      </c>
      <c r="V27" s="69">
        <f t="shared" ref="V27" si="46">WEEKDAY(DATE(YEAR($A26),$B26,V26),1)</f>
        <v>6</v>
      </c>
      <c r="W27" s="69">
        <f t="shared" ref="W27" si="47">WEEKDAY(DATE(YEAR($A26),$B26,W26),1)</f>
        <v>7</v>
      </c>
      <c r="X27" s="69">
        <f t="shared" ref="X27" si="48">WEEKDAY(DATE(YEAR($A26),$B26,X26),1)</f>
        <v>1</v>
      </c>
      <c r="Y27" s="69">
        <f t="shared" ref="Y27" si="49">WEEKDAY(DATE(YEAR($A26),$B26,Y26),1)</f>
        <v>2</v>
      </c>
      <c r="Z27" s="69">
        <f t="shared" ref="Z27" si="50">WEEKDAY(DATE(YEAR($A26),$B26,Z26),1)</f>
        <v>3</v>
      </c>
      <c r="AA27" s="69">
        <f t="shared" ref="AA27" si="51">WEEKDAY(DATE(YEAR($A26),$B26,AA26),1)</f>
        <v>4</v>
      </c>
      <c r="AB27" s="69">
        <f t="shared" ref="AB27" si="52">WEEKDAY(DATE(YEAR($A26),$B26,AB26),1)</f>
        <v>5</v>
      </c>
      <c r="AC27" s="69">
        <f t="shared" ref="AC27" si="53">WEEKDAY(DATE(YEAR($A26),$B26,AC26),1)</f>
        <v>6</v>
      </c>
      <c r="AD27" s="69">
        <f t="shared" ref="AD27" si="54">WEEKDAY(DATE(YEAR($A26),$B26,AD26),1)</f>
        <v>7</v>
      </c>
      <c r="AE27" s="69">
        <f t="shared" ref="AE27" si="55">WEEKDAY(DATE(YEAR($A26),$B26,AE26),1)</f>
        <v>1</v>
      </c>
      <c r="AF27" s="69">
        <f t="shared" ref="AF27" si="56">WEEKDAY(DATE(YEAR($A26),$B26,AF26),1)</f>
        <v>2</v>
      </c>
      <c r="AG27" s="69">
        <f>IF(DAY(EOMONTH($A26,0))&lt;29,"",WEEKDAY(DATE(YEAR($A26),$B26,AG26),1))</f>
        <v>3</v>
      </c>
      <c r="AH27" s="69">
        <f>IF(DAY(EOMONTH($A26,0))&lt;30,"",WEEKDAY(DATE(YEAR($A26),$B26,AH26),1))</f>
        <v>4</v>
      </c>
      <c r="AI27" s="70">
        <f>IF(DAY(EOMONTH($A26,0))&lt;31,"",WEEKDAY(DATE(YEAR($A26),$B26,AI26),1))</f>
        <v>5</v>
      </c>
      <c r="AJ27" s="115" t="s">
        <v>37</v>
      </c>
      <c r="AK27" s="116"/>
      <c r="AL27" s="116"/>
      <c r="AM27" s="116"/>
      <c r="AN27" s="116"/>
      <c r="AO27" s="116"/>
      <c r="AP27" s="148">
        <f>IF(COUNTIF(E28:AI28,"■")=0,"",COUNTIF(E29:AI29,"○")+COUNTIF(E29:AI29,"●"))</f>
        <v>8</v>
      </c>
      <c r="AQ27" s="149"/>
      <c r="AR27" s="10"/>
    </row>
    <row r="28" spans="1:72" ht="16.5" customHeight="1">
      <c r="A28" s="143"/>
      <c r="B28" s="146"/>
      <c r="C28" s="123" t="s">
        <v>2</v>
      </c>
      <c r="D28" s="124"/>
      <c r="E28" s="65" t="str">
        <f>IF(VLOOKUP(DATE(YEAR($A26),$B26,E26),入力シート②!$B:$H,3,0)=0,"",VLOOKUP(DATE(YEAR($A26),$B26,E26),入力シート②!$B:$H,3,0))</f>
        <v>■</v>
      </c>
      <c r="F28" s="66" t="str">
        <f>IF(VLOOKUP(DATE(YEAR($A26),$B26,F26),入力シート②!$B:$H,3,0)=0,"",VLOOKUP(DATE(YEAR($A26),$B26,F26),入力シート②!$B:$H,3,0))</f>
        <v>■</v>
      </c>
      <c r="G28" s="66" t="str">
        <f>IF(VLOOKUP(DATE(YEAR($A26),$B26,G26),入力シート②!$B:$H,3,0)=0,"",VLOOKUP(DATE(YEAR($A26),$B26,G26),入力シート②!$B:$H,3,0))</f>
        <v>■</v>
      </c>
      <c r="H28" s="66" t="str">
        <f>IF(VLOOKUP(DATE(YEAR($A26),$B26,H26),入力シート②!$B:$H,3,0)=0,"",VLOOKUP(DATE(YEAR($A26),$B26,H26),入力シート②!$B:$H,3,0))</f>
        <v>■</v>
      </c>
      <c r="I28" s="66" t="str">
        <f>IF(VLOOKUP(DATE(YEAR($A26),$B26,I26),入力シート②!$B:$H,3,0)=0,"",VLOOKUP(DATE(YEAR($A26),$B26,I26),入力シート②!$B:$H,3,0))</f>
        <v>■</v>
      </c>
      <c r="J28" s="66" t="str">
        <f>IF(VLOOKUP(DATE(YEAR($A26),$B26,J26),入力シート②!$B:$H,3,0)=0,"",VLOOKUP(DATE(YEAR($A26),$B26,J26),入力シート②!$B:$H,3,0))</f>
        <v>■</v>
      </c>
      <c r="K28" s="66" t="str">
        <f>IF(VLOOKUP(DATE(YEAR($A26),$B26,K26),入力シート②!$B:$H,3,0)=0,"",VLOOKUP(DATE(YEAR($A26),$B26,K26),入力シート②!$B:$H,3,0))</f>
        <v>■</v>
      </c>
      <c r="L28" s="66" t="str">
        <f>IF(VLOOKUP(DATE(YEAR($A26),$B26,L26),入力シート②!$B:$H,3,0)=0,"",VLOOKUP(DATE(YEAR($A26),$B26,L26),入力シート②!$B:$H,3,0))</f>
        <v>■</v>
      </c>
      <c r="M28" s="66" t="str">
        <f>IF(VLOOKUP(DATE(YEAR($A26),$B26,M26),入力シート②!$B:$H,3,0)=0,"",VLOOKUP(DATE(YEAR($A26),$B26,M26),入力シート②!$B:$H,3,0))</f>
        <v>■</v>
      </c>
      <c r="N28" s="66" t="str">
        <f>IF(VLOOKUP(DATE(YEAR($A26),$B26,N26),入力シート②!$B:$H,3,0)=0,"",VLOOKUP(DATE(YEAR($A26),$B26,N26),入力シート②!$B:$H,3,0))</f>
        <v>■</v>
      </c>
      <c r="O28" s="66" t="str">
        <f>IF(VLOOKUP(DATE(YEAR($A26),$B26,O26),入力シート②!$B:$H,3,0)=0,"",VLOOKUP(DATE(YEAR($A26),$B26,O26),入力シート②!$B:$H,3,0))</f>
        <v>■</v>
      </c>
      <c r="P28" s="66" t="str">
        <f>IF(VLOOKUP(DATE(YEAR($A26),$B26,P26),入力シート②!$B:$H,3,0)=0,"",VLOOKUP(DATE(YEAR($A26),$B26,P26),入力シート②!$B:$H,3,0))</f>
        <v>■</v>
      </c>
      <c r="Q28" s="66" t="str">
        <f>IF(VLOOKUP(DATE(YEAR($A26),$B26,Q26),入力シート②!$B:$H,3,0)=0,"",VLOOKUP(DATE(YEAR($A26),$B26,Q26),入力シート②!$B:$H,3,0))</f>
        <v>■</v>
      </c>
      <c r="R28" s="66" t="str">
        <f>IF(VLOOKUP(DATE(YEAR($A26),$B26,R26),入力シート②!$B:$H,3,0)=0,"",VLOOKUP(DATE(YEAR($A26),$B26,R26),入力シート②!$B:$H,3,0))</f>
        <v>■</v>
      </c>
      <c r="S28" s="66" t="str">
        <f>IF(VLOOKUP(DATE(YEAR($A26),$B26,S26),入力シート②!$B:$H,3,0)=0,"",VLOOKUP(DATE(YEAR($A26),$B26,S26),入力シート②!$B:$H,3,0))</f>
        <v>■</v>
      </c>
      <c r="T28" s="66" t="str">
        <f>IF(VLOOKUP(DATE(YEAR($A26),$B26,T26),入力シート②!$B:$H,3,0)=0,"",VLOOKUP(DATE(YEAR($A26),$B26,T26),入力シート②!$B:$H,3,0))</f>
        <v>■</v>
      </c>
      <c r="U28" s="66" t="str">
        <f>IF(VLOOKUP(DATE(YEAR($A26),$B26,U26),入力シート②!$B:$H,3,0)=0,"",VLOOKUP(DATE(YEAR($A26),$B26,U26),入力シート②!$B:$H,3,0))</f>
        <v>■</v>
      </c>
      <c r="V28" s="66" t="str">
        <f>IF(VLOOKUP(DATE(YEAR($A26),$B26,V26),入力シート②!$B:$H,3,0)=0,"",VLOOKUP(DATE(YEAR($A26),$B26,V26),入力シート②!$B:$H,3,0))</f>
        <v>■</v>
      </c>
      <c r="W28" s="66" t="str">
        <f>IF(VLOOKUP(DATE(YEAR($A26),$B26,W26),入力シート②!$B:$H,3,0)=0,"",VLOOKUP(DATE(YEAR($A26),$B26,W26),入力シート②!$B:$H,3,0))</f>
        <v>■</v>
      </c>
      <c r="X28" s="66" t="str">
        <f>IF(VLOOKUP(DATE(YEAR($A26),$B26,X26),入力シート②!$B:$H,3,0)=0,"",VLOOKUP(DATE(YEAR($A26),$B26,X26),入力シート②!$B:$H,3,0))</f>
        <v>■</v>
      </c>
      <c r="Y28" s="66" t="str">
        <f>IF(VLOOKUP(DATE(YEAR($A26),$B26,Y26),入力シート②!$B:$H,3,0)=0,"",VLOOKUP(DATE(YEAR($A26),$B26,Y26),入力シート②!$B:$H,3,0))</f>
        <v>■</v>
      </c>
      <c r="Z28" s="66" t="str">
        <f>IF(VLOOKUP(DATE(YEAR($A26),$B26,Z26),入力シート②!$B:$H,3,0)=0,"",VLOOKUP(DATE(YEAR($A26),$B26,Z26),入力シート②!$B:$H,3,0))</f>
        <v>■</v>
      </c>
      <c r="AA28" s="66" t="str">
        <f>IF(VLOOKUP(DATE(YEAR($A26),$B26,AA26),入力シート②!$B:$H,3,0)=0,"",VLOOKUP(DATE(YEAR($A26),$B26,AA26),入力シート②!$B:$H,3,0))</f>
        <v>■</v>
      </c>
      <c r="AB28" s="66" t="str">
        <f>IF(VLOOKUP(DATE(YEAR($A26),$B26,AB26),入力シート②!$B:$H,3,0)=0,"",VLOOKUP(DATE(YEAR($A26),$B26,AB26),入力シート②!$B:$H,3,0))</f>
        <v>■</v>
      </c>
      <c r="AC28" s="66" t="str">
        <f>IF(VLOOKUP(DATE(YEAR($A26),$B26,AC26),入力シート②!$B:$H,3,0)=0,"",VLOOKUP(DATE(YEAR($A26),$B26,AC26),入力シート②!$B:$H,3,0))</f>
        <v>■</v>
      </c>
      <c r="AD28" s="66" t="str">
        <f>IF(VLOOKUP(DATE(YEAR($A26),$B26,AD26),入力シート②!$B:$H,3,0)=0,"",VLOOKUP(DATE(YEAR($A26),$B26,AD26),入力シート②!$B:$H,3,0))</f>
        <v>■</v>
      </c>
      <c r="AE28" s="66" t="str">
        <f>IF(VLOOKUP(DATE(YEAR($A26),$B26,AE26),入力シート②!$B:$H,3,0)=0,"",VLOOKUP(DATE(YEAR($A26),$B26,AE26),入力シート②!$B:$H,3,0))</f>
        <v>■</v>
      </c>
      <c r="AF28" s="66" t="str">
        <f>IF(VLOOKUP(DATE(YEAR($A26),$B26,AF26),入力シート②!$B:$H,3,0)=0,"",VLOOKUP(DATE(YEAR($A26),$B26,AF26),入力シート②!$B:$H,3,0))</f>
        <v>■</v>
      </c>
      <c r="AG28" s="66" t="str">
        <f>IF(DAY(EOMONTH($A26,0))&lt;29,"",IF(VLOOKUP(DATE(YEAR($A26),$B26,AG26),入力シート②!$B:$H,3,0)=0,"",VLOOKUP(DATE(YEAR($A26),$B26,AG26),入力シート②!$B:$H,3,0)))</f>
        <v>年</v>
      </c>
      <c r="AH28" s="66" t="str">
        <f>IF(DAY(EOMONTH($A26,0))&lt;30,"",IF(VLOOKUP(DATE(YEAR($A26),$B26,AH26),入力シート②!$B:$H,3,0)=0,"",VLOOKUP(DATE(YEAR($A26),$B26,AH26),入力シート②!$B:$H,3,0)))</f>
        <v>年</v>
      </c>
      <c r="AI28" s="71" t="str">
        <f>IF(DAY(EOMONTH($A26,0))&lt;31,"",IF(VLOOKUP(DATE(YEAR($A26),$B26,AI26),入力シート②!$B:$H,3,0)=0,"",VLOOKUP(DATE(YEAR($A26),$B26,AI26),入力シート②!$B:$H,3,0)))</f>
        <v>年</v>
      </c>
      <c r="AJ28" s="115" t="s">
        <v>38</v>
      </c>
      <c r="AK28" s="116"/>
      <c r="AL28" s="116"/>
      <c r="AM28" s="116"/>
      <c r="AN28" s="116"/>
      <c r="AO28" s="116"/>
      <c r="AP28" s="119">
        <f>IF(COUNTIF(E28:AI28,"■")=0,"",ROUNDDOWN(AP27/AL26,4))</f>
        <v>0.28570000000000001</v>
      </c>
      <c r="AQ28" s="120"/>
      <c r="AR28" s="11"/>
      <c r="AS28" s="43"/>
      <c r="AT28" s="113" t="s">
        <v>47</v>
      </c>
      <c r="AU28" s="113" t="s">
        <v>9</v>
      </c>
      <c r="AV28" s="113" t="s">
        <v>45</v>
      </c>
      <c r="AW28" s="113" t="s">
        <v>43</v>
      </c>
    </row>
    <row r="29" spans="1:72" ht="16.5" customHeight="1">
      <c r="A29" s="143"/>
      <c r="B29" s="146"/>
      <c r="C29" s="125" t="s">
        <v>36</v>
      </c>
      <c r="D29" s="126"/>
      <c r="E29" s="65" t="str">
        <f>IF(VLOOKUP(DATE(YEAR($A26),$B26,E26),入力シート②!$B:$H,4,0)=0,"",VLOOKUP(DATE(YEAR($A26),$B26,E26),入力シート②!$B:$H,4,0))</f>
        <v/>
      </c>
      <c r="F29" s="66" t="str">
        <f>IF(VLOOKUP(DATE(YEAR($A26),$B26,F26),入力シート②!$B:$H,4,0)=0,"",VLOOKUP(DATE(YEAR($A26),$B26,F26),入力シート②!$B:$H,4,0))</f>
        <v/>
      </c>
      <c r="G29" s="66" t="str">
        <f>IF(VLOOKUP(DATE(YEAR($A26),$B26,G26),入力シート②!$B:$H,4,0)=0,"",VLOOKUP(DATE(YEAR($A26),$B26,G26),入力シート②!$B:$H,4,0))</f>
        <v/>
      </c>
      <c r="H29" s="66" t="str">
        <f>IF(VLOOKUP(DATE(YEAR($A26),$B26,H26),入力シート②!$B:$H,4,0)=0,"",VLOOKUP(DATE(YEAR($A26),$B26,H26),入力シート②!$B:$H,4,0))</f>
        <v/>
      </c>
      <c r="I29" s="66" t="str">
        <f>IF(VLOOKUP(DATE(YEAR($A26),$B26,I26),入力シート②!$B:$H,4,0)=0,"",VLOOKUP(DATE(YEAR($A26),$B26,I26),入力シート②!$B:$H,4,0))</f>
        <v>○</v>
      </c>
      <c r="J29" s="66" t="str">
        <f>IF(VLOOKUP(DATE(YEAR($A26),$B26,J26),入力シート②!$B:$H,4,0)=0,"",VLOOKUP(DATE(YEAR($A26),$B26,J26),入力シート②!$B:$H,4,0))</f>
        <v>○</v>
      </c>
      <c r="K29" s="66" t="str">
        <f>IF(VLOOKUP(DATE(YEAR($A26),$B26,K26),入力シート②!$B:$H,4,0)=0,"",VLOOKUP(DATE(YEAR($A26),$B26,K26),入力シート②!$B:$H,4,0))</f>
        <v/>
      </c>
      <c r="L29" s="66" t="str">
        <f>IF(VLOOKUP(DATE(YEAR($A26),$B26,L26),入力シート②!$B:$H,4,0)=0,"",VLOOKUP(DATE(YEAR($A26),$B26,L26),入力シート②!$B:$H,4,0))</f>
        <v/>
      </c>
      <c r="M29" s="66" t="str">
        <f>IF(VLOOKUP(DATE(YEAR($A26),$B26,M26),入力シート②!$B:$H,4,0)=0,"",VLOOKUP(DATE(YEAR($A26),$B26,M26),入力シート②!$B:$H,4,0))</f>
        <v/>
      </c>
      <c r="N29" s="66" t="str">
        <f>IF(VLOOKUP(DATE(YEAR($A26),$B26,N26),入力シート②!$B:$H,4,0)=0,"",VLOOKUP(DATE(YEAR($A26),$B26,N26),入力シート②!$B:$H,4,0))</f>
        <v/>
      </c>
      <c r="O29" s="66" t="str">
        <f>IF(VLOOKUP(DATE(YEAR($A26),$B26,O26),入力シート②!$B:$H,4,0)=0,"",VLOOKUP(DATE(YEAR($A26),$B26,O26),入力シート②!$B:$H,4,0))</f>
        <v/>
      </c>
      <c r="P29" s="66" t="str">
        <f>IF(VLOOKUP(DATE(YEAR($A26),$B26,P26),入力シート②!$B:$H,4,0)=0,"",VLOOKUP(DATE(YEAR($A26),$B26,P26),入力シート②!$B:$H,4,0))</f>
        <v/>
      </c>
      <c r="Q29" s="66" t="str">
        <f>IF(VLOOKUP(DATE(YEAR($A26),$B26,Q26),入力シート②!$B:$H,4,0)=0,"",VLOOKUP(DATE(YEAR($A26),$B26,Q26),入力シート②!$B:$H,4,0))</f>
        <v>○</v>
      </c>
      <c r="R29" s="66" t="str">
        <f>IF(VLOOKUP(DATE(YEAR($A26),$B26,R26),入力シート②!$B:$H,4,0)=0,"",VLOOKUP(DATE(YEAR($A26),$B26,R26),入力シート②!$B:$H,4,0))</f>
        <v/>
      </c>
      <c r="S29" s="66" t="str">
        <f>IF(VLOOKUP(DATE(YEAR($A26),$B26,S26),入力シート②!$B:$H,4,0)=0,"",VLOOKUP(DATE(YEAR($A26),$B26,S26),入力シート②!$B:$H,4,0))</f>
        <v/>
      </c>
      <c r="T29" s="66" t="str">
        <f>IF(VLOOKUP(DATE(YEAR($A26),$B26,T26),入力シート②!$B:$H,4,0)=0,"",VLOOKUP(DATE(YEAR($A26),$B26,T26),入力シート②!$B:$H,4,0))</f>
        <v/>
      </c>
      <c r="U29" s="66" t="str">
        <f>IF(VLOOKUP(DATE(YEAR($A26),$B26,U26),入力シート②!$B:$H,4,0)=0,"",VLOOKUP(DATE(YEAR($A26),$B26,U26),入力シート②!$B:$H,4,0))</f>
        <v/>
      </c>
      <c r="V29" s="66" t="str">
        <f>IF(VLOOKUP(DATE(YEAR($A26),$B26,V26),入力シート②!$B:$H,4,0)=0,"",VLOOKUP(DATE(YEAR($A26),$B26,V26),入力シート②!$B:$H,4,0))</f>
        <v/>
      </c>
      <c r="W29" s="66" t="str">
        <f>IF(VLOOKUP(DATE(YEAR($A26),$B26,W26),入力シート②!$B:$H,4,0)=0,"",VLOOKUP(DATE(YEAR($A26),$B26,W26),入力シート②!$B:$H,4,0))</f>
        <v/>
      </c>
      <c r="X29" s="66" t="str">
        <f>IF(VLOOKUP(DATE(YEAR($A26),$B26,X26),入力シート②!$B:$H,4,0)=0,"",VLOOKUP(DATE(YEAR($A26),$B26,X26),入力シート②!$B:$H,4,0))</f>
        <v/>
      </c>
      <c r="Y29" s="66" t="str">
        <f>IF(VLOOKUP(DATE(YEAR($A26),$B26,Y26),入力シート②!$B:$H,4,0)=0,"",VLOOKUP(DATE(YEAR($A26),$B26,Y26),入力シート②!$B:$H,4,0))</f>
        <v/>
      </c>
      <c r="Z29" s="66" t="str">
        <f>IF(VLOOKUP(DATE(YEAR($A26),$B26,Z26),入力シート②!$B:$H,4,0)=0,"",VLOOKUP(DATE(YEAR($A26),$B26,Z26),入力シート②!$B:$H,4,0))</f>
        <v/>
      </c>
      <c r="AA29" s="66" t="str">
        <f>IF(VLOOKUP(DATE(YEAR($A26),$B26,AA26),入力シート②!$B:$H,4,0)=0,"",VLOOKUP(DATE(YEAR($A26),$B26,AA26),入力シート②!$B:$H,4,0))</f>
        <v/>
      </c>
      <c r="AB29" s="66" t="str">
        <f>IF(VLOOKUP(DATE(YEAR($A26),$B26,AB26),入力シート②!$B:$H,4,0)=0,"",VLOOKUP(DATE(YEAR($A26),$B26,AB26),入力シート②!$B:$H,4,0))</f>
        <v>○</v>
      </c>
      <c r="AC29" s="66" t="str">
        <f>IF(VLOOKUP(DATE(YEAR($A26),$B26,AC26),入力シート②!$B:$H,4,0)=0,"",VLOOKUP(DATE(YEAR($A26),$B26,AC26),入力シート②!$B:$H,4,0))</f>
        <v>○</v>
      </c>
      <c r="AD29" s="66" t="str">
        <f>IF(VLOOKUP(DATE(YEAR($A26),$B26,AD26),入力シート②!$B:$H,4,0)=0,"",VLOOKUP(DATE(YEAR($A26),$B26,AD26),入力シート②!$B:$H,4,0))</f>
        <v>○</v>
      </c>
      <c r="AE29" s="66" t="str">
        <f>IF(VLOOKUP(DATE(YEAR($A26),$B26,AE26),入力シート②!$B:$H,4,0)=0,"",VLOOKUP(DATE(YEAR($A26),$B26,AE26),入力シート②!$B:$H,4,0))</f>
        <v>○</v>
      </c>
      <c r="AF29" s="66" t="str">
        <f>IF(VLOOKUP(DATE(YEAR($A26),$B26,AF26),入力シート②!$B:$H,4,0)=0,"",VLOOKUP(DATE(YEAR($A26),$B26,AF26),入力シート②!$B:$H,4,0))</f>
        <v>○</v>
      </c>
      <c r="AG29" s="66" t="str">
        <f>IF(DAY(EOMONTH($A26,0))&lt;29,"",IF(VLOOKUP(DATE(YEAR($A26),$B26,AG26),入力シート②!$B:$H,4,0)=0,"",VLOOKUP(DATE(YEAR($A26),$B26,AG26),入力シート②!$B:$H,4,0)))</f>
        <v>年</v>
      </c>
      <c r="AH29" s="66" t="str">
        <f>IF(DAY(EOMONTH($A26,0))&lt;30,"",IF(VLOOKUP(DATE(YEAR($A26),$B26,AH26),入力シート②!$B:$H,4,0)=0,"",VLOOKUP(DATE(YEAR($A26),$B26,AH26),入力シート②!$B:$H,4,0)))</f>
        <v>年</v>
      </c>
      <c r="AI29" s="71" t="str">
        <f>IF(DAY(EOMONTH($A26,0))&lt;31,"",IF(VLOOKUP(DATE(YEAR($A26),$B26,AI26),入力シート②!$B:$H,4,0)=0,"",VLOOKUP(DATE(YEAR($A26),$B26,AI26),入力シート②!$B:$H,4,0)))</f>
        <v>年</v>
      </c>
      <c r="AJ29" s="131" t="s">
        <v>8</v>
      </c>
      <c r="AK29" s="109"/>
      <c r="AL29" s="109"/>
      <c r="AM29" s="109"/>
      <c r="AN29" s="109"/>
      <c r="AO29" s="109"/>
      <c r="AP29" s="109" t="str">
        <f>IF(COUNTIF(E28:AI28,"■")=0,"",IF(OR(AP27&gt;=AP26,AP28&gt;=0.285),"達成","×"))</f>
        <v>達成</v>
      </c>
      <c r="AQ29" s="110"/>
      <c r="AT29" s="114"/>
      <c r="AU29" s="114"/>
      <c r="AV29" s="114"/>
      <c r="AW29" s="114"/>
    </row>
    <row r="30" spans="1:72" ht="16.5" customHeight="1">
      <c r="A30" s="144"/>
      <c r="B30" s="147"/>
      <c r="C30" s="127" t="s">
        <v>4</v>
      </c>
      <c r="D30" s="128"/>
      <c r="E30" s="61" t="str">
        <f ca="1">VLOOKUP(DATE(YEAR($A26),B26,E26),入力シート②!$B:$H,7,0)</f>
        <v>-</v>
      </c>
      <c r="F30" s="62" t="str">
        <f ca="1">VLOOKUP(DATE(YEAR($A26),B26,F26),入力シート②!$B:$H,7,0)</f>
        <v>-</v>
      </c>
      <c r="G30" s="62" t="str">
        <f ca="1">VLOOKUP(DATE(YEAR($A26),B26,G26),入力シート②!$B:$H,7,0)</f>
        <v>-</v>
      </c>
      <c r="H30" s="62" t="str">
        <f ca="1">VLOOKUP(DATE(YEAR($A26),B26,H26),入力シート②!$B:$H,7,0)</f>
        <v>達成</v>
      </c>
      <c r="I30" s="62" t="str">
        <f ca="1">VLOOKUP(DATE(YEAR($A26),B26,I26),入力シート②!$B:$H,7,0)</f>
        <v>-</v>
      </c>
      <c r="J30" s="62" t="str">
        <f ca="1">VLOOKUP(DATE(YEAR($A26),B26,J26),入力シート②!$B:$H,7,0)</f>
        <v>-</v>
      </c>
      <c r="K30" s="62" t="str">
        <f ca="1">VLOOKUP(DATE(YEAR($A26),B26,K26),入力シート②!$B:$H,7,0)</f>
        <v>-</v>
      </c>
      <c r="L30" s="62" t="str">
        <f ca="1">VLOOKUP(DATE(YEAR($A26),B26,L26),入力シート②!$B:$H,7,0)</f>
        <v>-</v>
      </c>
      <c r="M30" s="62" t="str">
        <f ca="1">VLOOKUP(DATE(YEAR($A26),B26,M26),入力シート②!$B:$H,7,0)</f>
        <v>-</v>
      </c>
      <c r="N30" s="62" t="str">
        <f ca="1">VLOOKUP(DATE(YEAR($A26),B26,N26),入力シート②!$B:$H,7,0)</f>
        <v>-</v>
      </c>
      <c r="O30" s="62" t="str">
        <f ca="1">VLOOKUP(DATE(YEAR($A26),B26,O26),入力シート②!$B:$H,7,0)</f>
        <v>達成</v>
      </c>
      <c r="P30" s="62" t="str">
        <f ca="1">VLOOKUP(DATE(YEAR($A26),B26,P26),入力シート②!$B:$H,7,0)</f>
        <v>-</v>
      </c>
      <c r="Q30" s="62" t="str">
        <f ca="1">VLOOKUP(DATE(YEAR($A26),B26,Q26),入力シート②!$B:$H,7,0)</f>
        <v>-</v>
      </c>
      <c r="R30" s="62" t="str">
        <f ca="1">VLOOKUP(DATE(YEAR($A26),B26,R26),入力シート②!$B:$H,7,0)</f>
        <v>-</v>
      </c>
      <c r="S30" s="62" t="str">
        <f ca="1">VLOOKUP(DATE(YEAR($A26),B26,S26),入力シート②!$B:$H,7,0)</f>
        <v>-</v>
      </c>
      <c r="T30" s="62" t="str">
        <f ca="1">VLOOKUP(DATE(YEAR($A26),B26,T26),入力シート②!$B:$H,7,0)</f>
        <v>-</v>
      </c>
      <c r="U30" s="62" t="str">
        <f ca="1">VLOOKUP(DATE(YEAR($A26),B26,U26),入力シート②!$B:$H,7,0)</f>
        <v>-</v>
      </c>
      <c r="V30" s="62" t="str">
        <f ca="1">VLOOKUP(DATE(YEAR($A26),B26,V26),入力シート②!$B:$H,7,0)</f>
        <v>×</v>
      </c>
      <c r="W30" s="62" t="str">
        <f ca="1">VLOOKUP(DATE(YEAR($A26),B26,W26),入力シート②!$B:$H,7,0)</f>
        <v>-</v>
      </c>
      <c r="X30" s="62" t="str">
        <f ca="1">VLOOKUP(DATE(YEAR($A26),B26,X26),入力シート②!$B:$H,7,0)</f>
        <v>-</v>
      </c>
      <c r="Y30" s="62" t="str">
        <f ca="1">VLOOKUP(DATE(YEAR($A26),B26,Y26),入力シート②!$B:$H,7,0)</f>
        <v>-</v>
      </c>
      <c r="Z30" s="62" t="str">
        <f ca="1">VLOOKUP(DATE(YEAR($A26),B26,Z26),入力シート②!$B:$H,7,0)</f>
        <v>-</v>
      </c>
      <c r="AA30" s="62" t="str">
        <f ca="1">VLOOKUP(DATE(YEAR($A26),B26,AA26),入力シート②!$B:$H,7,0)</f>
        <v>-</v>
      </c>
      <c r="AB30" s="62" t="str">
        <f ca="1">VLOOKUP(DATE(YEAR($A26),B26,AB26),入力シート②!$B:$H,7,0)</f>
        <v>-</v>
      </c>
      <c r="AC30" s="62" t="str">
        <f ca="1">VLOOKUP(DATE(YEAR($A26),B26,AC26),入力シート②!$B:$H,7,0)</f>
        <v>達成</v>
      </c>
      <c r="AD30" s="62" t="str">
        <f ca="1">VLOOKUP(DATE(YEAR($A26),B26,AD26),入力シート②!$B:$H,7,0)</f>
        <v>-</v>
      </c>
      <c r="AE30" s="62" t="str">
        <f ca="1">VLOOKUP(DATE(YEAR($A26),B26,AE26),入力シート②!$B:$H,7,0)</f>
        <v>-</v>
      </c>
      <c r="AF30" s="62" t="str">
        <f ca="1">VLOOKUP(DATE(YEAR($A26),B26,AF26),入力シート②!$B:$H,7,0)</f>
        <v>-</v>
      </c>
      <c r="AG30" s="62" t="str">
        <f ca="1">IF(DAY(EOMONTH($A26,0))&lt;29,"",VLOOKUP(DATE(YEAR($A26),$B26,AG26),入力シート②!$B:$H,7,0))</f>
        <v>-</v>
      </c>
      <c r="AH30" s="62" t="str">
        <f ca="1">IF(DAY(EOMONTH($A26,0))&lt;30,"",VLOOKUP(DATE(YEAR($A26),$B26,AH26),入力シート②!$B:$H,7,0))</f>
        <v>-</v>
      </c>
      <c r="AI30" s="72" t="str">
        <f ca="1">IF(DAY(EOMONTH($A26,0))&lt;31,"",VLOOKUP(DATE(YEAR($A26),$B26,AI26),入力シート②!$B:$H,7,0))</f>
        <v>-</v>
      </c>
      <c r="AJ30" s="111" t="s">
        <v>45</v>
      </c>
      <c r="AK30" s="112"/>
      <c r="AL30" s="112">
        <f ca="1">IF(COUNTIF(E30:AI30,"-")+COUNTIF(E30:AI30,"達成")+COUNTIF(E30:AI30,"×")=0,"",COUNTIF(E30:AI30,"達成")+COUNTIF(E30:AI30,"×"))</f>
        <v>4</v>
      </c>
      <c r="AM30" s="112"/>
      <c r="AN30" s="112" t="s">
        <v>43</v>
      </c>
      <c r="AO30" s="112"/>
      <c r="AP30" s="109">
        <f ca="1">IF(COUNTIF(E30:AI30,"-")+COUNTIF(E30:AI30,"達成")+COUNTIF(E30:AI30,"×")=0,"",COUNTIF(E30:AI30,"達成"))</f>
        <v>3</v>
      </c>
      <c r="AQ30" s="110"/>
      <c r="AT30" s="31">
        <f>IF(AP29="達成",1,0)</f>
        <v>1</v>
      </c>
      <c r="AU30" s="31">
        <f>IF(AP29="×",1,0)</f>
        <v>0</v>
      </c>
      <c r="AV30" s="31">
        <f ca="1">AL30</f>
        <v>4</v>
      </c>
      <c r="AW30" s="31">
        <f ca="1">AP30</f>
        <v>3</v>
      </c>
    </row>
    <row r="31" spans="1:72" ht="16.5" customHeight="1">
      <c r="A31" s="132">
        <f>EOMONTH(A26,0)+1</f>
        <v>46388</v>
      </c>
      <c r="B31" s="145">
        <f t="shared" ref="B31" si="57">MONTH(A31)</f>
        <v>1</v>
      </c>
      <c r="C31" s="129" t="s">
        <v>0</v>
      </c>
      <c r="D31" s="130"/>
      <c r="E31" s="63">
        <v>1</v>
      </c>
      <c r="F31" s="64">
        <v>2</v>
      </c>
      <c r="G31" s="64">
        <v>3</v>
      </c>
      <c r="H31" s="64">
        <v>4</v>
      </c>
      <c r="I31" s="64">
        <v>5</v>
      </c>
      <c r="J31" s="64">
        <v>6</v>
      </c>
      <c r="K31" s="64">
        <v>7</v>
      </c>
      <c r="L31" s="64">
        <v>8</v>
      </c>
      <c r="M31" s="64">
        <v>9</v>
      </c>
      <c r="N31" s="64">
        <v>10</v>
      </c>
      <c r="O31" s="64">
        <v>11</v>
      </c>
      <c r="P31" s="64">
        <v>12</v>
      </c>
      <c r="Q31" s="64">
        <v>13</v>
      </c>
      <c r="R31" s="64">
        <v>14</v>
      </c>
      <c r="S31" s="64">
        <v>15</v>
      </c>
      <c r="T31" s="64">
        <v>16</v>
      </c>
      <c r="U31" s="64">
        <v>17</v>
      </c>
      <c r="V31" s="64">
        <v>18</v>
      </c>
      <c r="W31" s="64">
        <v>19</v>
      </c>
      <c r="X31" s="64">
        <v>20</v>
      </c>
      <c r="Y31" s="64">
        <v>21</v>
      </c>
      <c r="Z31" s="64">
        <v>22</v>
      </c>
      <c r="AA31" s="64">
        <v>23</v>
      </c>
      <c r="AB31" s="64">
        <v>24</v>
      </c>
      <c r="AC31" s="64">
        <v>25</v>
      </c>
      <c r="AD31" s="64">
        <v>26</v>
      </c>
      <c r="AE31" s="64">
        <v>27</v>
      </c>
      <c r="AF31" s="64">
        <v>28</v>
      </c>
      <c r="AG31" s="64">
        <f>IF(DAY(EOMONTH($A31,0))&lt;29,"",29)</f>
        <v>29</v>
      </c>
      <c r="AH31" s="64">
        <f>IF(DAY(EOMONTH($A31,0))&lt;30,"",30)</f>
        <v>30</v>
      </c>
      <c r="AI31" s="67">
        <f>IF(DAY(EOMONTH($A31,0))&lt;31,"",31)</f>
        <v>31</v>
      </c>
      <c r="AJ31" s="150" t="s">
        <v>42</v>
      </c>
      <c r="AK31" s="151"/>
      <c r="AL31" s="151">
        <f>IF(COUNTIF(E33:AI33,"■")=0,"",COUNTIF(E33:AI33,"■"))</f>
        <v>28</v>
      </c>
      <c r="AM31" s="151"/>
      <c r="AN31" s="151" t="s">
        <v>44</v>
      </c>
      <c r="AO31" s="151"/>
      <c r="AP31" s="121">
        <f>IF(COUNTIF(E33:AI33,"■")=0,"",COUNTIFS(E32:AI32,1,E33:AI33,"■")+COUNTIFS(E32:AI32,7,E33:AI33,"■"))</f>
        <v>8</v>
      </c>
      <c r="AQ31" s="122"/>
    </row>
    <row r="32" spans="1:72" ht="16.5" customHeight="1">
      <c r="A32" s="143"/>
      <c r="B32" s="146"/>
      <c r="C32" s="123" t="s">
        <v>1</v>
      </c>
      <c r="D32" s="124"/>
      <c r="E32" s="68">
        <f>WEEKDAY(DATE(YEAR($A31),$B31,E31),1)</f>
        <v>6</v>
      </c>
      <c r="F32" s="69">
        <f t="shared" ref="F32" si="58">WEEKDAY(DATE(YEAR($A31),$B31,F31),1)</f>
        <v>7</v>
      </c>
      <c r="G32" s="69">
        <f t="shared" ref="G32" si="59">WEEKDAY(DATE(YEAR($A31),$B31,G31),1)</f>
        <v>1</v>
      </c>
      <c r="H32" s="69">
        <f t="shared" ref="H32" si="60">WEEKDAY(DATE(YEAR($A31),$B31,H31),1)</f>
        <v>2</v>
      </c>
      <c r="I32" s="69">
        <f t="shared" ref="I32" si="61">WEEKDAY(DATE(YEAR($A31),$B31,I31),1)</f>
        <v>3</v>
      </c>
      <c r="J32" s="69">
        <f t="shared" ref="J32" si="62">WEEKDAY(DATE(YEAR($A31),$B31,J31),1)</f>
        <v>4</v>
      </c>
      <c r="K32" s="69">
        <f t="shared" ref="K32" si="63">WEEKDAY(DATE(YEAR($A31),$B31,K31),1)</f>
        <v>5</v>
      </c>
      <c r="L32" s="69">
        <f t="shared" ref="L32" si="64">WEEKDAY(DATE(YEAR($A31),$B31,L31),1)</f>
        <v>6</v>
      </c>
      <c r="M32" s="69">
        <f t="shared" ref="M32" si="65">WEEKDAY(DATE(YEAR($A31),$B31,M31),1)</f>
        <v>7</v>
      </c>
      <c r="N32" s="69">
        <f t="shared" ref="N32" si="66">WEEKDAY(DATE(YEAR($A31),$B31,N31),1)</f>
        <v>1</v>
      </c>
      <c r="O32" s="69">
        <f t="shared" ref="O32" si="67">WEEKDAY(DATE(YEAR($A31),$B31,O31),1)</f>
        <v>2</v>
      </c>
      <c r="P32" s="69">
        <f t="shared" ref="P32" si="68">WEEKDAY(DATE(YEAR($A31),$B31,P31),1)</f>
        <v>3</v>
      </c>
      <c r="Q32" s="69">
        <f t="shared" ref="Q32" si="69">WEEKDAY(DATE(YEAR($A31),$B31,Q31),1)</f>
        <v>4</v>
      </c>
      <c r="R32" s="69">
        <f t="shared" ref="R32" si="70">WEEKDAY(DATE(YEAR($A31),$B31,R31),1)</f>
        <v>5</v>
      </c>
      <c r="S32" s="69">
        <f t="shared" ref="S32" si="71">WEEKDAY(DATE(YEAR($A31),$B31,S31),1)</f>
        <v>6</v>
      </c>
      <c r="T32" s="69">
        <f t="shared" ref="T32" si="72">WEEKDAY(DATE(YEAR($A31),$B31,T31),1)</f>
        <v>7</v>
      </c>
      <c r="U32" s="69">
        <f t="shared" ref="U32" si="73">WEEKDAY(DATE(YEAR($A31),$B31,U31),1)</f>
        <v>1</v>
      </c>
      <c r="V32" s="69">
        <f t="shared" ref="V32" si="74">WEEKDAY(DATE(YEAR($A31),$B31,V31),1)</f>
        <v>2</v>
      </c>
      <c r="W32" s="69">
        <f t="shared" ref="W32" si="75">WEEKDAY(DATE(YEAR($A31),$B31,W31),1)</f>
        <v>3</v>
      </c>
      <c r="X32" s="69">
        <f t="shared" ref="X32" si="76">WEEKDAY(DATE(YEAR($A31),$B31,X31),1)</f>
        <v>4</v>
      </c>
      <c r="Y32" s="69">
        <f t="shared" ref="Y32" si="77">WEEKDAY(DATE(YEAR($A31),$B31,Y31),1)</f>
        <v>5</v>
      </c>
      <c r="Z32" s="69">
        <f t="shared" ref="Z32" si="78">WEEKDAY(DATE(YEAR($A31),$B31,Z31),1)</f>
        <v>6</v>
      </c>
      <c r="AA32" s="69">
        <f t="shared" ref="AA32" si="79">WEEKDAY(DATE(YEAR($A31),$B31,AA31),1)</f>
        <v>7</v>
      </c>
      <c r="AB32" s="69">
        <f t="shared" ref="AB32" si="80">WEEKDAY(DATE(YEAR($A31),$B31,AB31),1)</f>
        <v>1</v>
      </c>
      <c r="AC32" s="69">
        <f t="shared" ref="AC32" si="81">WEEKDAY(DATE(YEAR($A31),$B31,AC31),1)</f>
        <v>2</v>
      </c>
      <c r="AD32" s="69">
        <f t="shared" ref="AD32" si="82">WEEKDAY(DATE(YEAR($A31),$B31,AD31),1)</f>
        <v>3</v>
      </c>
      <c r="AE32" s="69">
        <f t="shared" ref="AE32" si="83">WEEKDAY(DATE(YEAR($A31),$B31,AE31),1)</f>
        <v>4</v>
      </c>
      <c r="AF32" s="69">
        <f t="shared" ref="AF32" si="84">WEEKDAY(DATE(YEAR($A31),$B31,AF31),1)</f>
        <v>5</v>
      </c>
      <c r="AG32" s="69">
        <f>IF(DAY(EOMONTH($A31,0))&lt;29,"",WEEKDAY(DATE(YEAR($A31),$B31,AG31),1))</f>
        <v>6</v>
      </c>
      <c r="AH32" s="69">
        <f>IF(DAY(EOMONTH($A31,0))&lt;30,"",WEEKDAY(DATE(YEAR($A31),$B31,AH31),1))</f>
        <v>7</v>
      </c>
      <c r="AI32" s="70">
        <f>IF(DAY(EOMONTH($A31,0))&lt;31,"",WEEKDAY(DATE(YEAR($A31),$B31,AI31),1))</f>
        <v>1</v>
      </c>
      <c r="AJ32" s="115" t="s">
        <v>37</v>
      </c>
      <c r="AK32" s="116"/>
      <c r="AL32" s="116"/>
      <c r="AM32" s="116"/>
      <c r="AN32" s="116"/>
      <c r="AO32" s="116"/>
      <c r="AP32" s="117">
        <f>IF(COUNTIF(E33:AI33,"■")=0,"",COUNTIF(E34:AI34,"○")+COUNTIF(E34:AI34,"●"))</f>
        <v>8</v>
      </c>
      <c r="AQ32" s="118"/>
      <c r="AR32" s="10"/>
    </row>
    <row r="33" spans="1:49" ht="16.5" customHeight="1">
      <c r="A33" s="143"/>
      <c r="B33" s="146"/>
      <c r="C33" s="123" t="s">
        <v>2</v>
      </c>
      <c r="D33" s="124"/>
      <c r="E33" s="65" t="str">
        <f>IF(VLOOKUP(DATE(YEAR($A31),$B31,E31),入力シート②!$B:$H,3,0)=0,"",VLOOKUP(DATE(YEAR($A31),$B31,E31),入力シート②!$B:$H,3,0))</f>
        <v>年</v>
      </c>
      <c r="F33" s="66" t="str">
        <f>IF(VLOOKUP(DATE(YEAR($A31),$B31,F31),入力シート②!$B:$H,3,0)=0,"",VLOOKUP(DATE(YEAR($A31),$B31,F31),入力シート②!$B:$H,3,0))</f>
        <v>年</v>
      </c>
      <c r="G33" s="66" t="str">
        <f>IF(VLOOKUP(DATE(YEAR($A31),$B31,G31),入力シート②!$B:$H,3,0)=0,"",VLOOKUP(DATE(YEAR($A31),$B31,G31),入力シート②!$B:$H,3,0))</f>
        <v>年</v>
      </c>
      <c r="H33" s="66" t="str">
        <f>IF(VLOOKUP(DATE(YEAR($A31),$B31,H31),入力シート②!$B:$H,3,0)=0,"",VLOOKUP(DATE(YEAR($A31),$B31,H31),入力シート②!$B:$H,3,0))</f>
        <v>■</v>
      </c>
      <c r="I33" s="66" t="str">
        <f>IF(VLOOKUP(DATE(YEAR($A31),$B31,I31),入力シート②!$B:$H,3,0)=0,"",VLOOKUP(DATE(YEAR($A31),$B31,I31),入力シート②!$B:$H,3,0))</f>
        <v>■</v>
      </c>
      <c r="J33" s="66" t="str">
        <f>IF(VLOOKUP(DATE(YEAR($A31),$B31,J31),入力シート②!$B:$H,3,0)=0,"",VLOOKUP(DATE(YEAR($A31),$B31,J31),入力シート②!$B:$H,3,0))</f>
        <v>■</v>
      </c>
      <c r="K33" s="66" t="str">
        <f>IF(VLOOKUP(DATE(YEAR($A31),$B31,K31),入力シート②!$B:$H,3,0)=0,"",VLOOKUP(DATE(YEAR($A31),$B31,K31),入力シート②!$B:$H,3,0))</f>
        <v>■</v>
      </c>
      <c r="L33" s="66" t="str">
        <f>IF(VLOOKUP(DATE(YEAR($A31),$B31,L31),入力シート②!$B:$H,3,0)=0,"",VLOOKUP(DATE(YEAR($A31),$B31,L31),入力シート②!$B:$H,3,0))</f>
        <v>■</v>
      </c>
      <c r="M33" s="66" t="str">
        <f>IF(VLOOKUP(DATE(YEAR($A31),$B31,M31),入力シート②!$B:$H,3,0)=0,"",VLOOKUP(DATE(YEAR($A31),$B31,M31),入力シート②!$B:$H,3,0))</f>
        <v>■</v>
      </c>
      <c r="N33" s="66" t="str">
        <f>IF(VLOOKUP(DATE(YEAR($A31),$B31,N31),入力シート②!$B:$H,3,0)=0,"",VLOOKUP(DATE(YEAR($A31),$B31,N31),入力シート②!$B:$H,3,0))</f>
        <v>■</v>
      </c>
      <c r="O33" s="66" t="str">
        <f>IF(VLOOKUP(DATE(YEAR($A31),$B31,O31),入力シート②!$B:$H,3,0)=0,"",VLOOKUP(DATE(YEAR($A31),$B31,O31),入力シート②!$B:$H,3,0))</f>
        <v>■</v>
      </c>
      <c r="P33" s="66" t="str">
        <f>IF(VLOOKUP(DATE(YEAR($A31),$B31,P31),入力シート②!$B:$H,3,0)=0,"",VLOOKUP(DATE(YEAR($A31),$B31,P31),入力シート②!$B:$H,3,0))</f>
        <v>■</v>
      </c>
      <c r="Q33" s="66" t="str">
        <f>IF(VLOOKUP(DATE(YEAR($A31),$B31,Q31),入力シート②!$B:$H,3,0)=0,"",VLOOKUP(DATE(YEAR($A31),$B31,Q31),入力シート②!$B:$H,3,0))</f>
        <v>■</v>
      </c>
      <c r="R33" s="66" t="str">
        <f>IF(VLOOKUP(DATE(YEAR($A31),$B31,R31),入力シート②!$B:$H,3,0)=0,"",VLOOKUP(DATE(YEAR($A31),$B31,R31),入力シート②!$B:$H,3,0))</f>
        <v>■</v>
      </c>
      <c r="S33" s="66" t="str">
        <f>IF(VLOOKUP(DATE(YEAR($A31),$B31,S31),入力シート②!$B:$H,3,0)=0,"",VLOOKUP(DATE(YEAR($A31),$B31,S31),入力シート②!$B:$H,3,0))</f>
        <v>■</v>
      </c>
      <c r="T33" s="66" t="str">
        <f>IF(VLOOKUP(DATE(YEAR($A31),$B31,T31),入力シート②!$B:$H,3,0)=0,"",VLOOKUP(DATE(YEAR($A31),$B31,T31),入力シート②!$B:$H,3,0))</f>
        <v>■</v>
      </c>
      <c r="U33" s="66" t="str">
        <f>IF(VLOOKUP(DATE(YEAR($A31),$B31,U31),入力シート②!$B:$H,3,0)=0,"",VLOOKUP(DATE(YEAR($A31),$B31,U31),入力シート②!$B:$H,3,0))</f>
        <v>■</v>
      </c>
      <c r="V33" s="66" t="str">
        <f>IF(VLOOKUP(DATE(YEAR($A31),$B31,V31),入力シート②!$B:$H,3,0)=0,"",VLOOKUP(DATE(YEAR($A31),$B31,V31),入力シート②!$B:$H,3,0))</f>
        <v>■</v>
      </c>
      <c r="W33" s="66" t="str">
        <f>IF(VLOOKUP(DATE(YEAR($A31),$B31,W31),入力シート②!$B:$H,3,0)=0,"",VLOOKUP(DATE(YEAR($A31),$B31,W31),入力シート②!$B:$H,3,0))</f>
        <v>■</v>
      </c>
      <c r="X33" s="66" t="str">
        <f>IF(VLOOKUP(DATE(YEAR($A31),$B31,X31),入力シート②!$B:$H,3,0)=0,"",VLOOKUP(DATE(YEAR($A31),$B31,X31),入力シート②!$B:$H,3,0))</f>
        <v>■</v>
      </c>
      <c r="Y33" s="66" t="str">
        <f>IF(VLOOKUP(DATE(YEAR($A31),$B31,Y31),入力シート②!$B:$H,3,0)=0,"",VLOOKUP(DATE(YEAR($A31),$B31,Y31),入力シート②!$B:$H,3,0))</f>
        <v>■</v>
      </c>
      <c r="Z33" s="66" t="str">
        <f>IF(VLOOKUP(DATE(YEAR($A31),$B31,Z31),入力シート②!$B:$H,3,0)=0,"",VLOOKUP(DATE(YEAR($A31),$B31,Z31),入力シート②!$B:$H,3,0))</f>
        <v>■</v>
      </c>
      <c r="AA33" s="66" t="str">
        <f>IF(VLOOKUP(DATE(YEAR($A31),$B31,AA31),入力シート②!$B:$H,3,0)=0,"",VLOOKUP(DATE(YEAR($A31),$B31,AA31),入力シート②!$B:$H,3,0))</f>
        <v>■</v>
      </c>
      <c r="AB33" s="66" t="str">
        <f>IF(VLOOKUP(DATE(YEAR($A31),$B31,AB31),入力シート②!$B:$H,3,0)=0,"",VLOOKUP(DATE(YEAR($A31),$B31,AB31),入力シート②!$B:$H,3,0))</f>
        <v>■</v>
      </c>
      <c r="AC33" s="66" t="str">
        <f>IF(VLOOKUP(DATE(YEAR($A31),$B31,AC31),入力シート②!$B:$H,3,0)=0,"",VLOOKUP(DATE(YEAR($A31),$B31,AC31),入力シート②!$B:$H,3,0))</f>
        <v>■</v>
      </c>
      <c r="AD33" s="66" t="str">
        <f>IF(VLOOKUP(DATE(YEAR($A31),$B31,AD31),入力シート②!$B:$H,3,0)=0,"",VLOOKUP(DATE(YEAR($A31),$B31,AD31),入力シート②!$B:$H,3,0))</f>
        <v>■</v>
      </c>
      <c r="AE33" s="66" t="str">
        <f>IF(VLOOKUP(DATE(YEAR($A31),$B31,AE31),入力シート②!$B:$H,3,0)=0,"",VLOOKUP(DATE(YEAR($A31),$B31,AE31),入力シート②!$B:$H,3,0))</f>
        <v>■</v>
      </c>
      <c r="AF33" s="66" t="str">
        <f>IF(VLOOKUP(DATE(YEAR($A31),$B31,AF31),入力シート②!$B:$H,3,0)=0,"",VLOOKUP(DATE(YEAR($A31),$B31,AF31),入力シート②!$B:$H,3,0))</f>
        <v>■</v>
      </c>
      <c r="AG33" s="66" t="str">
        <f>IF(DAY(EOMONTH($A31,0))&lt;29,"",IF(VLOOKUP(DATE(YEAR($A31),$B31,AG31),入力シート②!$B:$H,3,0)=0,"",VLOOKUP(DATE(YEAR($A31),$B31,AG31),入力シート②!$B:$H,3,0)))</f>
        <v>■</v>
      </c>
      <c r="AH33" s="66" t="str">
        <f>IF(DAY(EOMONTH($A31,0))&lt;30,"",IF(VLOOKUP(DATE(YEAR($A31),$B31,AH31),入力シート②!$B:$H,3,0)=0,"",VLOOKUP(DATE(YEAR($A31),$B31,AH31),入力シート②!$B:$H,3,0)))</f>
        <v>■</v>
      </c>
      <c r="AI33" s="71" t="str">
        <f>IF(DAY(EOMONTH($A31,0))&lt;31,"",IF(VLOOKUP(DATE(YEAR($A31),$B31,AI31),入力シート②!$B:$H,3,0)=0,"",VLOOKUP(DATE(YEAR($A31),$B31,AI31),入力シート②!$B:$H,3,0)))</f>
        <v>■</v>
      </c>
      <c r="AJ33" s="115" t="s">
        <v>38</v>
      </c>
      <c r="AK33" s="116"/>
      <c r="AL33" s="116"/>
      <c r="AM33" s="116"/>
      <c r="AN33" s="116"/>
      <c r="AO33" s="116"/>
      <c r="AP33" s="119">
        <f>IF(COUNTIF(E33:AI33,"■")=0,"",ROUNDDOWN(AP32/AL31,4))</f>
        <v>0.28570000000000001</v>
      </c>
      <c r="AQ33" s="120"/>
      <c r="AR33" s="11"/>
      <c r="AS33" s="43"/>
      <c r="AT33" s="113" t="s">
        <v>47</v>
      </c>
      <c r="AU33" s="113" t="s">
        <v>9</v>
      </c>
      <c r="AV33" s="113" t="s">
        <v>45</v>
      </c>
      <c r="AW33" s="113" t="s">
        <v>43</v>
      </c>
    </row>
    <row r="34" spans="1:49" ht="16.5" customHeight="1">
      <c r="A34" s="143"/>
      <c r="B34" s="146"/>
      <c r="C34" s="125" t="s">
        <v>36</v>
      </c>
      <c r="D34" s="126"/>
      <c r="E34" s="65" t="str">
        <f>IF(VLOOKUP(DATE(YEAR($A31),$B31,E31),入力シート②!$B:$H,4,0)=0,"",VLOOKUP(DATE(YEAR($A31),$B31,E31),入力シート②!$B:$H,4,0))</f>
        <v>年</v>
      </c>
      <c r="F34" s="66" t="str">
        <f>IF(VLOOKUP(DATE(YEAR($A31),$B31,F31),入力シート②!$B:$H,4,0)=0,"",VLOOKUP(DATE(YEAR($A31),$B31,F31),入力シート②!$B:$H,4,0))</f>
        <v>年</v>
      </c>
      <c r="G34" s="66" t="str">
        <f>IF(VLOOKUP(DATE(YEAR($A31),$B31,G31),入力シート②!$B:$H,4,0)=0,"",VLOOKUP(DATE(YEAR($A31),$B31,G31),入力シート②!$B:$H,4,0))</f>
        <v>年</v>
      </c>
      <c r="H34" s="66" t="str">
        <f>IF(VLOOKUP(DATE(YEAR($A31),$B31,H31),入力シート②!$B:$H,4,0)=0,"",VLOOKUP(DATE(YEAR($A31),$B31,H31),入力シート②!$B:$H,4,0))</f>
        <v/>
      </c>
      <c r="I34" s="66" t="str">
        <f>IF(VLOOKUP(DATE(YEAR($A31),$B31,I31),入力シート②!$B:$H,4,0)=0,"",VLOOKUP(DATE(YEAR($A31),$B31,I31),入力シート②!$B:$H,4,0))</f>
        <v/>
      </c>
      <c r="J34" s="66" t="str">
        <f>IF(VLOOKUP(DATE(YEAR($A31),$B31,J31),入力シート②!$B:$H,4,0)=0,"",VLOOKUP(DATE(YEAR($A31),$B31,J31),入力シート②!$B:$H,4,0))</f>
        <v/>
      </c>
      <c r="K34" s="66" t="str">
        <f>IF(VLOOKUP(DATE(YEAR($A31),$B31,K31),入力シート②!$B:$H,4,0)=0,"",VLOOKUP(DATE(YEAR($A31),$B31,K31),入力シート②!$B:$H,4,0))</f>
        <v/>
      </c>
      <c r="L34" s="66" t="str">
        <f>IF(VLOOKUP(DATE(YEAR($A31),$B31,L31),入力シート②!$B:$H,4,0)=0,"",VLOOKUP(DATE(YEAR($A31),$B31,L31),入力シート②!$B:$H,4,0))</f>
        <v/>
      </c>
      <c r="M34" s="66" t="str">
        <f>IF(VLOOKUP(DATE(YEAR($A31),$B31,M31),入力シート②!$B:$H,4,0)=0,"",VLOOKUP(DATE(YEAR($A31),$B31,M31),入力シート②!$B:$H,4,0))</f>
        <v>○</v>
      </c>
      <c r="N34" s="66" t="str">
        <f>IF(VLOOKUP(DATE(YEAR($A31),$B31,N31),入力シート②!$B:$H,4,0)=0,"",VLOOKUP(DATE(YEAR($A31),$B31,N31),入力シート②!$B:$H,4,0))</f>
        <v>○</v>
      </c>
      <c r="O34" s="66" t="str">
        <f>IF(VLOOKUP(DATE(YEAR($A31),$B31,O31),入力シート②!$B:$H,4,0)=0,"",VLOOKUP(DATE(YEAR($A31),$B31,O31),入力シート②!$B:$H,4,0))</f>
        <v/>
      </c>
      <c r="P34" s="66" t="str">
        <f>IF(VLOOKUP(DATE(YEAR($A31),$B31,P31),入力シート②!$B:$H,4,0)=0,"",VLOOKUP(DATE(YEAR($A31),$B31,P31),入力シート②!$B:$H,4,0))</f>
        <v/>
      </c>
      <c r="Q34" s="66" t="str">
        <f>IF(VLOOKUP(DATE(YEAR($A31),$B31,Q31),入力シート②!$B:$H,4,0)=0,"",VLOOKUP(DATE(YEAR($A31),$B31,Q31),入力シート②!$B:$H,4,0))</f>
        <v/>
      </c>
      <c r="R34" s="66" t="str">
        <f>IF(VLOOKUP(DATE(YEAR($A31),$B31,R31),入力シート②!$B:$H,4,0)=0,"",VLOOKUP(DATE(YEAR($A31),$B31,R31),入力シート②!$B:$H,4,0))</f>
        <v/>
      </c>
      <c r="S34" s="66" t="str">
        <f>IF(VLOOKUP(DATE(YEAR($A31),$B31,S31),入力シート②!$B:$H,4,0)=0,"",VLOOKUP(DATE(YEAR($A31),$B31,S31),入力シート②!$B:$H,4,0))</f>
        <v/>
      </c>
      <c r="T34" s="66" t="str">
        <f>IF(VLOOKUP(DATE(YEAR($A31),$B31,T31),入力シート②!$B:$H,4,0)=0,"",VLOOKUP(DATE(YEAR($A31),$B31,T31),入力シート②!$B:$H,4,0))</f>
        <v/>
      </c>
      <c r="U34" s="66" t="str">
        <f>IF(VLOOKUP(DATE(YEAR($A31),$B31,U31),入力シート②!$B:$H,4,0)=0,"",VLOOKUP(DATE(YEAR($A31),$B31,U31),入力シート②!$B:$H,4,0))</f>
        <v>○</v>
      </c>
      <c r="V34" s="66" t="str">
        <f>IF(VLOOKUP(DATE(YEAR($A31),$B31,V31),入力シート②!$B:$H,4,0)=0,"",VLOOKUP(DATE(YEAR($A31),$B31,V31),入力シート②!$B:$H,4,0))</f>
        <v>○</v>
      </c>
      <c r="W34" s="66" t="str">
        <f>IF(VLOOKUP(DATE(YEAR($A31),$B31,W31),入力シート②!$B:$H,4,0)=0,"",VLOOKUP(DATE(YEAR($A31),$B31,W31),入力シート②!$B:$H,4,0))</f>
        <v/>
      </c>
      <c r="X34" s="66" t="str">
        <f>IF(VLOOKUP(DATE(YEAR($A31),$B31,X31),入力シート②!$B:$H,4,0)=0,"",VLOOKUP(DATE(YEAR($A31),$B31,X31),入力シート②!$B:$H,4,0))</f>
        <v/>
      </c>
      <c r="Y34" s="66" t="str">
        <f>IF(VLOOKUP(DATE(YEAR($A31),$B31,Y31),入力シート②!$B:$H,4,0)=0,"",VLOOKUP(DATE(YEAR($A31),$B31,Y31),入力シート②!$B:$H,4,0))</f>
        <v/>
      </c>
      <c r="Z34" s="66" t="str">
        <f>IF(VLOOKUP(DATE(YEAR($A31),$B31,Z31),入力シート②!$B:$H,4,0)=0,"",VLOOKUP(DATE(YEAR($A31),$B31,Z31),入力シート②!$B:$H,4,0))</f>
        <v/>
      </c>
      <c r="AA34" s="66" t="str">
        <f>IF(VLOOKUP(DATE(YEAR($A31),$B31,AA31),入力シート②!$B:$H,4,0)=0,"",VLOOKUP(DATE(YEAR($A31),$B31,AA31),入力シート②!$B:$H,4,0))</f>
        <v/>
      </c>
      <c r="AB34" s="66" t="str">
        <f>IF(VLOOKUP(DATE(YEAR($A31),$B31,AB31),入力シート②!$B:$H,4,0)=0,"",VLOOKUP(DATE(YEAR($A31),$B31,AB31),入力シート②!$B:$H,4,0))</f>
        <v>○</v>
      </c>
      <c r="AC34" s="66" t="str">
        <f>IF(VLOOKUP(DATE(YEAR($A31),$B31,AC31),入力シート②!$B:$H,4,0)=0,"",VLOOKUP(DATE(YEAR($A31),$B31,AC31),入力シート②!$B:$H,4,0))</f>
        <v/>
      </c>
      <c r="AD34" s="66" t="str">
        <f>IF(VLOOKUP(DATE(YEAR($A31),$B31,AD31),入力シート②!$B:$H,4,0)=0,"",VLOOKUP(DATE(YEAR($A31),$B31,AD31),入力シート②!$B:$H,4,0))</f>
        <v/>
      </c>
      <c r="AE34" s="66" t="str">
        <f>IF(VLOOKUP(DATE(YEAR($A31),$B31,AE31),入力シート②!$B:$H,4,0)=0,"",VLOOKUP(DATE(YEAR($A31),$B31,AE31),入力シート②!$B:$H,4,0))</f>
        <v/>
      </c>
      <c r="AF34" s="66" t="str">
        <f>IF(VLOOKUP(DATE(YEAR($A31),$B31,AF31),入力シート②!$B:$H,4,0)=0,"",VLOOKUP(DATE(YEAR($A31),$B31,AF31),入力シート②!$B:$H,4,0))</f>
        <v/>
      </c>
      <c r="AG34" s="66" t="str">
        <f>IF(DAY(EOMONTH($A31,0))&lt;29,"",IF(VLOOKUP(DATE(YEAR($A31),$B31,AG31),入力シート②!$B:$H,4,0)=0,"",VLOOKUP(DATE(YEAR($A31),$B31,AG31),入力シート②!$B:$H,4,0)))</f>
        <v>○</v>
      </c>
      <c r="AH34" s="66" t="str">
        <f>IF(DAY(EOMONTH($A31,0))&lt;30,"",IF(VLOOKUP(DATE(YEAR($A31),$B31,AH31),入力シート②!$B:$H,4,0)=0,"",VLOOKUP(DATE(YEAR($A31),$B31,AH31),入力シート②!$B:$H,4,0)))</f>
        <v>○</v>
      </c>
      <c r="AI34" s="71" t="str">
        <f>IF(DAY(EOMONTH($A31,0))&lt;31,"",IF(VLOOKUP(DATE(YEAR($A31),$B31,AI31),入力シート②!$B:$H,4,0)=0,"",VLOOKUP(DATE(YEAR($A31),$B31,AI31),入力シート②!$B:$H,4,0)))</f>
        <v>○</v>
      </c>
      <c r="AJ34" s="131" t="s">
        <v>8</v>
      </c>
      <c r="AK34" s="109"/>
      <c r="AL34" s="109"/>
      <c r="AM34" s="109"/>
      <c r="AN34" s="109"/>
      <c r="AO34" s="109"/>
      <c r="AP34" s="109" t="str">
        <f>IF(COUNTIF(E33:AI33,"■")=0,"",IF(OR(AP32&gt;=AP31,AP33&gt;=0.285),"達成","×"))</f>
        <v>達成</v>
      </c>
      <c r="AQ34" s="110"/>
      <c r="AT34" s="114"/>
      <c r="AU34" s="114"/>
      <c r="AV34" s="114"/>
      <c r="AW34" s="114"/>
    </row>
    <row r="35" spans="1:49" ht="16.5" customHeight="1">
      <c r="A35" s="144"/>
      <c r="B35" s="147"/>
      <c r="C35" s="127" t="s">
        <v>4</v>
      </c>
      <c r="D35" s="128"/>
      <c r="E35" s="61" t="str">
        <f ca="1">VLOOKUP(DATE(YEAR($A31),B31,E31),入力シート②!$B:$H,7,0)</f>
        <v>達成</v>
      </c>
      <c r="F35" s="62" t="str">
        <f ca="1">VLOOKUP(DATE(YEAR($A31),B31,F31),入力シート②!$B:$H,7,0)</f>
        <v>-</v>
      </c>
      <c r="G35" s="62" t="str">
        <f ca="1">VLOOKUP(DATE(YEAR($A31),B31,G31),入力シート②!$B:$H,7,0)</f>
        <v>-</v>
      </c>
      <c r="H35" s="62" t="str">
        <f ca="1">VLOOKUP(DATE(YEAR($A31),B31,H31),入力シート②!$B:$H,7,0)</f>
        <v>-</v>
      </c>
      <c r="I35" s="62" t="str">
        <f ca="1">VLOOKUP(DATE(YEAR($A31),B31,I31),入力シート②!$B:$H,7,0)</f>
        <v>-</v>
      </c>
      <c r="J35" s="62" t="str">
        <f ca="1">VLOOKUP(DATE(YEAR($A31),B31,J31),入力シート②!$B:$H,7,0)</f>
        <v>-</v>
      </c>
      <c r="K35" s="62" t="str">
        <f ca="1">VLOOKUP(DATE(YEAR($A31),B31,K31),入力シート②!$B:$H,7,0)</f>
        <v>-</v>
      </c>
      <c r="L35" s="62" t="str">
        <f ca="1">VLOOKUP(DATE(YEAR($A31),B31,L31),入力シート②!$B:$H,7,0)</f>
        <v>達成</v>
      </c>
      <c r="M35" s="62" t="str">
        <f ca="1">VLOOKUP(DATE(YEAR($A31),B31,M31),入力シート②!$B:$H,7,0)</f>
        <v>-</v>
      </c>
      <c r="N35" s="62" t="str">
        <f ca="1">VLOOKUP(DATE(YEAR($A31),B31,N31),入力シート②!$B:$H,7,0)</f>
        <v>-</v>
      </c>
      <c r="O35" s="62" t="str">
        <f ca="1">VLOOKUP(DATE(YEAR($A31),B31,O31),入力シート②!$B:$H,7,0)</f>
        <v>-</v>
      </c>
      <c r="P35" s="62" t="str">
        <f ca="1">VLOOKUP(DATE(YEAR($A31),B31,P31),入力シート②!$B:$H,7,0)</f>
        <v>-</v>
      </c>
      <c r="Q35" s="62" t="str">
        <f ca="1">VLOOKUP(DATE(YEAR($A31),B31,Q31),入力シート②!$B:$H,7,0)</f>
        <v>-</v>
      </c>
      <c r="R35" s="62" t="str">
        <f ca="1">VLOOKUP(DATE(YEAR($A31),B31,R31),入力シート②!$B:$H,7,0)</f>
        <v>-</v>
      </c>
      <c r="S35" s="62" t="str">
        <f ca="1">VLOOKUP(DATE(YEAR($A31),B31,S31),入力シート②!$B:$H,7,0)</f>
        <v>達成</v>
      </c>
      <c r="T35" s="62" t="str">
        <f ca="1">VLOOKUP(DATE(YEAR($A31),B31,T31),入力シート②!$B:$H,7,0)</f>
        <v>-</v>
      </c>
      <c r="U35" s="62" t="str">
        <f ca="1">VLOOKUP(DATE(YEAR($A31),B31,U31),入力シート②!$B:$H,7,0)</f>
        <v>-</v>
      </c>
      <c r="V35" s="62" t="str">
        <f ca="1">VLOOKUP(DATE(YEAR($A31),B31,V31),入力シート②!$B:$H,7,0)</f>
        <v>-</v>
      </c>
      <c r="W35" s="62" t="str">
        <f ca="1">VLOOKUP(DATE(YEAR($A31),B31,W31),入力シート②!$B:$H,7,0)</f>
        <v>-</v>
      </c>
      <c r="X35" s="62" t="str">
        <f ca="1">VLOOKUP(DATE(YEAR($A31),B31,X31),入力シート②!$B:$H,7,0)</f>
        <v>-</v>
      </c>
      <c r="Y35" s="62" t="str">
        <f ca="1">VLOOKUP(DATE(YEAR($A31),B31,Y31),入力シート②!$B:$H,7,0)</f>
        <v>-</v>
      </c>
      <c r="Z35" s="62" t="str">
        <f ca="1">VLOOKUP(DATE(YEAR($A31),B31,Z31),入力シート②!$B:$H,7,0)</f>
        <v>達成</v>
      </c>
      <c r="AA35" s="62" t="str">
        <f ca="1">VLOOKUP(DATE(YEAR($A31),B31,AA31),入力シート②!$B:$H,7,0)</f>
        <v>-</v>
      </c>
      <c r="AB35" s="62" t="str">
        <f ca="1">VLOOKUP(DATE(YEAR($A31),B31,AB31),入力シート②!$B:$H,7,0)</f>
        <v>-</v>
      </c>
      <c r="AC35" s="62" t="str">
        <f ca="1">VLOOKUP(DATE(YEAR($A31),B31,AC31),入力シート②!$B:$H,7,0)</f>
        <v>-</v>
      </c>
      <c r="AD35" s="62" t="str">
        <f ca="1">VLOOKUP(DATE(YEAR($A31),B31,AD31),入力シート②!$B:$H,7,0)</f>
        <v>-</v>
      </c>
      <c r="AE35" s="62" t="str">
        <f ca="1">VLOOKUP(DATE(YEAR($A31),B31,AE31),入力シート②!$B:$H,7,0)</f>
        <v>-</v>
      </c>
      <c r="AF35" s="62" t="str">
        <f ca="1">VLOOKUP(DATE(YEAR($A31),B31,AF31),入力シート②!$B:$H,7,0)</f>
        <v>-</v>
      </c>
      <c r="AG35" s="62" t="str">
        <f ca="1">IF(DAY(EOMONTH($A31,0))&lt;29,"",VLOOKUP(DATE(YEAR($A31),$B31,AG31),入力シート②!$B:$H,7,0))</f>
        <v>達成</v>
      </c>
      <c r="AH35" s="62" t="str">
        <f ca="1">IF(DAY(EOMONTH($A31,0))&lt;30,"",VLOOKUP(DATE(YEAR($A31),$B31,AH31),入力シート②!$B:$H,7,0))</f>
        <v>-</v>
      </c>
      <c r="AI35" s="72" t="str">
        <f ca="1">IF(DAY(EOMONTH($A31,0))&lt;31,"",VLOOKUP(DATE(YEAR($A31),$B31,AI31),入力シート②!$B:$H,7,0))</f>
        <v>-</v>
      </c>
      <c r="AJ35" s="111" t="s">
        <v>45</v>
      </c>
      <c r="AK35" s="112"/>
      <c r="AL35" s="112">
        <f ca="1">IF(COUNTIF(E35:AI35,"-")+COUNTIF(E35:AI35,"達成")+COUNTIF(E35:AI35,"×")=0,"",COUNTIF(E35:AI35,"達成")+COUNTIF(E35:AI35,"×"))</f>
        <v>5</v>
      </c>
      <c r="AM35" s="112"/>
      <c r="AN35" s="112" t="s">
        <v>43</v>
      </c>
      <c r="AO35" s="112"/>
      <c r="AP35" s="109">
        <f ca="1">IF(COUNTIF(E35:AI35,"-")+COUNTIF(E35:AI35,"達成")+COUNTIF(E35:AI35,"×")=0,"",COUNTIF(E35:AI35,"達成"))</f>
        <v>5</v>
      </c>
      <c r="AQ35" s="110"/>
      <c r="AT35" s="31">
        <f>IF(AP34="達成",1,0)</f>
        <v>1</v>
      </c>
      <c r="AU35" s="31">
        <f>IF(AP34="×",1,0)</f>
        <v>0</v>
      </c>
      <c r="AV35" s="31">
        <f ca="1">AL35</f>
        <v>5</v>
      </c>
      <c r="AW35" s="31">
        <f ca="1">AP35</f>
        <v>5</v>
      </c>
    </row>
    <row r="36" spans="1:49" ht="16.5" customHeight="1">
      <c r="A36" s="132">
        <f>EOMONTH(A31,0)+1</f>
        <v>46419</v>
      </c>
      <c r="B36" s="145">
        <f t="shared" ref="B36" si="85">MONTH(A36)</f>
        <v>2</v>
      </c>
      <c r="C36" s="129" t="s">
        <v>0</v>
      </c>
      <c r="D36" s="130"/>
      <c r="E36" s="63">
        <v>1</v>
      </c>
      <c r="F36" s="64">
        <v>2</v>
      </c>
      <c r="G36" s="64">
        <v>3</v>
      </c>
      <c r="H36" s="64">
        <v>4</v>
      </c>
      <c r="I36" s="64">
        <v>5</v>
      </c>
      <c r="J36" s="64">
        <v>6</v>
      </c>
      <c r="K36" s="64">
        <v>7</v>
      </c>
      <c r="L36" s="64">
        <v>8</v>
      </c>
      <c r="M36" s="64">
        <v>9</v>
      </c>
      <c r="N36" s="64">
        <v>10</v>
      </c>
      <c r="O36" s="64">
        <v>11</v>
      </c>
      <c r="P36" s="64">
        <v>12</v>
      </c>
      <c r="Q36" s="64">
        <v>13</v>
      </c>
      <c r="R36" s="64">
        <v>14</v>
      </c>
      <c r="S36" s="64">
        <v>15</v>
      </c>
      <c r="T36" s="64">
        <v>16</v>
      </c>
      <c r="U36" s="64">
        <v>17</v>
      </c>
      <c r="V36" s="64">
        <v>18</v>
      </c>
      <c r="W36" s="64">
        <v>19</v>
      </c>
      <c r="X36" s="64">
        <v>20</v>
      </c>
      <c r="Y36" s="64">
        <v>21</v>
      </c>
      <c r="Z36" s="64">
        <v>22</v>
      </c>
      <c r="AA36" s="64">
        <v>23</v>
      </c>
      <c r="AB36" s="64">
        <v>24</v>
      </c>
      <c r="AC36" s="64">
        <v>25</v>
      </c>
      <c r="AD36" s="64">
        <v>26</v>
      </c>
      <c r="AE36" s="64">
        <v>27</v>
      </c>
      <c r="AF36" s="64">
        <v>28</v>
      </c>
      <c r="AG36" s="64" t="str">
        <f>IF(DAY(EOMONTH($A36,0))&lt;29,"",29)</f>
        <v/>
      </c>
      <c r="AH36" s="64" t="str">
        <f>IF(DAY(EOMONTH($A36,0))&lt;30,"",30)</f>
        <v/>
      </c>
      <c r="AI36" s="67" t="str">
        <f>IF(DAY(EOMONTH($A36,0))&lt;31,"",31)</f>
        <v/>
      </c>
      <c r="AJ36" s="150" t="s">
        <v>42</v>
      </c>
      <c r="AK36" s="151"/>
      <c r="AL36" s="151">
        <f>IF(COUNTIF(E38:AI38,"■")=0,"",COUNTIF(E38:AI38,"■"))</f>
        <v>3</v>
      </c>
      <c r="AM36" s="151"/>
      <c r="AN36" s="151" t="s">
        <v>44</v>
      </c>
      <c r="AO36" s="151"/>
      <c r="AP36" s="121">
        <f>IF(COUNTIF(E38:AI38,"■")=0,"",COUNTIFS(E37:AI37,1,E38:AI38,"■")+COUNTIFS(E37:AI37,7,E38:AI38,"■"))</f>
        <v>0</v>
      </c>
      <c r="AQ36" s="122"/>
    </row>
    <row r="37" spans="1:49" ht="16.5" customHeight="1">
      <c r="A37" s="143"/>
      <c r="B37" s="146"/>
      <c r="C37" s="123" t="s">
        <v>1</v>
      </c>
      <c r="D37" s="124"/>
      <c r="E37" s="68">
        <f>WEEKDAY(DATE(YEAR($A36),$B36,E36),1)</f>
        <v>2</v>
      </c>
      <c r="F37" s="69">
        <f t="shared" ref="F37" si="86">WEEKDAY(DATE(YEAR($A36),$B36,F36),1)</f>
        <v>3</v>
      </c>
      <c r="G37" s="69">
        <f t="shared" ref="G37" si="87">WEEKDAY(DATE(YEAR($A36),$B36,G36),1)</f>
        <v>4</v>
      </c>
      <c r="H37" s="69">
        <f t="shared" ref="H37" si="88">WEEKDAY(DATE(YEAR($A36),$B36,H36),1)</f>
        <v>5</v>
      </c>
      <c r="I37" s="69">
        <f t="shared" ref="I37" si="89">WEEKDAY(DATE(YEAR($A36),$B36,I36),1)</f>
        <v>6</v>
      </c>
      <c r="J37" s="69">
        <f t="shared" ref="J37" si="90">WEEKDAY(DATE(YEAR($A36),$B36,J36),1)</f>
        <v>7</v>
      </c>
      <c r="K37" s="69">
        <f t="shared" ref="K37" si="91">WEEKDAY(DATE(YEAR($A36),$B36,K36),1)</f>
        <v>1</v>
      </c>
      <c r="L37" s="69">
        <f t="shared" ref="L37" si="92">WEEKDAY(DATE(YEAR($A36),$B36,L36),1)</f>
        <v>2</v>
      </c>
      <c r="M37" s="69">
        <f t="shared" ref="M37" si="93">WEEKDAY(DATE(YEAR($A36),$B36,M36),1)</f>
        <v>3</v>
      </c>
      <c r="N37" s="69">
        <f t="shared" ref="N37" si="94">WEEKDAY(DATE(YEAR($A36),$B36,N36),1)</f>
        <v>4</v>
      </c>
      <c r="O37" s="69">
        <f t="shared" ref="O37" si="95">WEEKDAY(DATE(YEAR($A36),$B36,O36),1)</f>
        <v>5</v>
      </c>
      <c r="P37" s="69">
        <f t="shared" ref="P37" si="96">WEEKDAY(DATE(YEAR($A36),$B36,P36),1)</f>
        <v>6</v>
      </c>
      <c r="Q37" s="69">
        <f t="shared" ref="Q37" si="97">WEEKDAY(DATE(YEAR($A36),$B36,Q36),1)</f>
        <v>7</v>
      </c>
      <c r="R37" s="69">
        <f t="shared" ref="R37" si="98">WEEKDAY(DATE(YEAR($A36),$B36,R36),1)</f>
        <v>1</v>
      </c>
      <c r="S37" s="69">
        <f t="shared" ref="S37" si="99">WEEKDAY(DATE(YEAR($A36),$B36,S36),1)</f>
        <v>2</v>
      </c>
      <c r="T37" s="69">
        <f t="shared" ref="T37" si="100">WEEKDAY(DATE(YEAR($A36),$B36,T36),1)</f>
        <v>3</v>
      </c>
      <c r="U37" s="69">
        <f t="shared" ref="U37" si="101">WEEKDAY(DATE(YEAR($A36),$B36,U36),1)</f>
        <v>4</v>
      </c>
      <c r="V37" s="69">
        <f t="shared" ref="V37" si="102">WEEKDAY(DATE(YEAR($A36),$B36,V36),1)</f>
        <v>5</v>
      </c>
      <c r="W37" s="69">
        <f t="shared" ref="W37" si="103">WEEKDAY(DATE(YEAR($A36),$B36,W36),1)</f>
        <v>6</v>
      </c>
      <c r="X37" s="69">
        <f t="shared" ref="X37" si="104">WEEKDAY(DATE(YEAR($A36),$B36,X36),1)</f>
        <v>7</v>
      </c>
      <c r="Y37" s="69">
        <f t="shared" ref="Y37" si="105">WEEKDAY(DATE(YEAR($A36),$B36,Y36),1)</f>
        <v>1</v>
      </c>
      <c r="Z37" s="69">
        <f t="shared" ref="Z37" si="106">WEEKDAY(DATE(YEAR($A36),$B36,Z36),1)</f>
        <v>2</v>
      </c>
      <c r="AA37" s="69">
        <f t="shared" ref="AA37" si="107">WEEKDAY(DATE(YEAR($A36),$B36,AA36),1)</f>
        <v>3</v>
      </c>
      <c r="AB37" s="69">
        <f t="shared" ref="AB37" si="108">WEEKDAY(DATE(YEAR($A36),$B36,AB36),1)</f>
        <v>4</v>
      </c>
      <c r="AC37" s="69">
        <f t="shared" ref="AC37" si="109">WEEKDAY(DATE(YEAR($A36),$B36,AC36),1)</f>
        <v>5</v>
      </c>
      <c r="AD37" s="69">
        <f t="shared" ref="AD37" si="110">WEEKDAY(DATE(YEAR($A36),$B36,AD36),1)</f>
        <v>6</v>
      </c>
      <c r="AE37" s="69">
        <f t="shared" ref="AE37" si="111">WEEKDAY(DATE(YEAR($A36),$B36,AE36),1)</f>
        <v>7</v>
      </c>
      <c r="AF37" s="69">
        <f t="shared" ref="AF37" si="112">WEEKDAY(DATE(YEAR($A36),$B36,AF36),1)</f>
        <v>1</v>
      </c>
      <c r="AG37" s="69" t="str">
        <f>IF(DAY(EOMONTH($A36,0))&lt;29,"",WEEKDAY(DATE(YEAR($A36),$B36,AG36),1))</f>
        <v/>
      </c>
      <c r="AH37" s="69" t="str">
        <f>IF(DAY(EOMONTH($A36,0))&lt;30,"",WEEKDAY(DATE(YEAR($A36),$B36,AH36),1))</f>
        <v/>
      </c>
      <c r="AI37" s="70" t="str">
        <f>IF(DAY(EOMONTH($A36,0))&lt;31,"",WEEKDAY(DATE(YEAR($A36),$B36,AI36),1))</f>
        <v/>
      </c>
      <c r="AJ37" s="115" t="s">
        <v>37</v>
      </c>
      <c r="AK37" s="116"/>
      <c r="AL37" s="116"/>
      <c r="AM37" s="116"/>
      <c r="AN37" s="116"/>
      <c r="AO37" s="116"/>
      <c r="AP37" s="117">
        <f>IF(COUNTIF(E38:AI38,"■")=0,"",COUNTIF(E39:AI39,"○")+COUNTIF(E39:AI39,"●"))</f>
        <v>0</v>
      </c>
      <c r="AQ37" s="118"/>
      <c r="AR37" s="10"/>
    </row>
    <row r="38" spans="1:49" ht="16.5" customHeight="1">
      <c r="A38" s="143"/>
      <c r="B38" s="146"/>
      <c r="C38" s="123" t="s">
        <v>2</v>
      </c>
      <c r="D38" s="124"/>
      <c r="E38" s="65" t="str">
        <f>IF(VLOOKUP(DATE(YEAR($A36),$B36,E36),入力シート②!$B:$H,3,0)=0,"",VLOOKUP(DATE(YEAR($A36),$B36,E36),入力シート②!$B:$H,3,0))</f>
        <v>■</v>
      </c>
      <c r="F38" s="66" t="str">
        <f>IF(VLOOKUP(DATE(YEAR($A36),$B36,F36),入力シート②!$B:$H,3,0)=0,"",VLOOKUP(DATE(YEAR($A36),$B36,F36),入力シート②!$B:$H,3,0))</f>
        <v>■</v>
      </c>
      <c r="G38" s="66" t="str">
        <f>IF(VLOOKUP(DATE(YEAR($A36),$B36,G36),入力シート②!$B:$H,3,0)=0,"",VLOOKUP(DATE(YEAR($A36),$B36,G36),入力シート②!$B:$H,3,0))</f>
        <v>■</v>
      </c>
      <c r="H38" s="66" t="str">
        <f>IF(VLOOKUP(DATE(YEAR($A36),$B36,H36),入力シート②!$B:$H,3,0)=0,"",VLOOKUP(DATE(YEAR($A36),$B36,H36),入力シート②!$B:$H,3,0))</f>
        <v/>
      </c>
      <c r="I38" s="66" t="str">
        <f>IF(VLOOKUP(DATE(YEAR($A36),$B36,I36),入力シート②!$B:$H,3,0)=0,"",VLOOKUP(DATE(YEAR($A36),$B36,I36),入力シート②!$B:$H,3,0))</f>
        <v/>
      </c>
      <c r="J38" s="66" t="str">
        <f>IF(VLOOKUP(DATE(YEAR($A36),$B36,J36),入力シート②!$B:$H,3,0)=0,"",VLOOKUP(DATE(YEAR($A36),$B36,J36),入力シート②!$B:$H,3,0))</f>
        <v/>
      </c>
      <c r="K38" s="66" t="str">
        <f>IF(VLOOKUP(DATE(YEAR($A36),$B36,K36),入力シート②!$B:$H,3,0)=0,"",VLOOKUP(DATE(YEAR($A36),$B36,K36),入力シート②!$B:$H,3,0))</f>
        <v/>
      </c>
      <c r="L38" s="66" t="str">
        <f>IF(VLOOKUP(DATE(YEAR($A36),$B36,L36),入力シート②!$B:$H,3,0)=0,"",VLOOKUP(DATE(YEAR($A36),$B36,L36),入力シート②!$B:$H,3,0))</f>
        <v/>
      </c>
      <c r="M38" s="66" t="str">
        <f>IF(VLOOKUP(DATE(YEAR($A36),$B36,M36),入力シート②!$B:$H,3,0)=0,"",VLOOKUP(DATE(YEAR($A36),$B36,M36),入力シート②!$B:$H,3,0))</f>
        <v/>
      </c>
      <c r="N38" s="66" t="str">
        <f>IF(VLOOKUP(DATE(YEAR($A36),$B36,N36),入力シート②!$B:$H,3,0)=0,"",VLOOKUP(DATE(YEAR($A36),$B36,N36),入力シート②!$B:$H,3,0))</f>
        <v/>
      </c>
      <c r="O38" s="66" t="str">
        <f>IF(VLOOKUP(DATE(YEAR($A36),$B36,O36),入力シート②!$B:$H,3,0)=0,"",VLOOKUP(DATE(YEAR($A36),$B36,O36),入力シート②!$B:$H,3,0))</f>
        <v/>
      </c>
      <c r="P38" s="66" t="str">
        <f>IF(VLOOKUP(DATE(YEAR($A36),$B36,P36),入力シート②!$B:$H,3,0)=0,"",VLOOKUP(DATE(YEAR($A36),$B36,P36),入力シート②!$B:$H,3,0))</f>
        <v/>
      </c>
      <c r="Q38" s="66" t="str">
        <f>IF(VLOOKUP(DATE(YEAR($A36),$B36,Q36),入力シート②!$B:$H,3,0)=0,"",VLOOKUP(DATE(YEAR($A36),$B36,Q36),入力シート②!$B:$H,3,0))</f>
        <v/>
      </c>
      <c r="R38" s="66" t="str">
        <f>IF(VLOOKUP(DATE(YEAR($A36),$B36,R36),入力シート②!$B:$H,3,0)=0,"",VLOOKUP(DATE(YEAR($A36),$B36,R36),入力シート②!$B:$H,3,0))</f>
        <v/>
      </c>
      <c r="S38" s="66" t="str">
        <f>IF(VLOOKUP(DATE(YEAR($A36),$B36,S36),入力シート②!$B:$H,3,0)=0,"",VLOOKUP(DATE(YEAR($A36),$B36,S36),入力シート②!$B:$H,3,0))</f>
        <v/>
      </c>
      <c r="T38" s="66" t="str">
        <f>IF(VLOOKUP(DATE(YEAR($A36),$B36,T36),入力シート②!$B:$H,3,0)=0,"",VLOOKUP(DATE(YEAR($A36),$B36,T36),入力シート②!$B:$H,3,0))</f>
        <v/>
      </c>
      <c r="U38" s="66" t="str">
        <f>IF(VLOOKUP(DATE(YEAR($A36),$B36,U36),入力シート②!$B:$H,3,0)=0,"",VLOOKUP(DATE(YEAR($A36),$B36,U36),入力シート②!$B:$H,3,0))</f>
        <v/>
      </c>
      <c r="V38" s="66" t="str">
        <f>IF(VLOOKUP(DATE(YEAR($A36),$B36,V36),入力シート②!$B:$H,3,0)=0,"",VLOOKUP(DATE(YEAR($A36),$B36,V36),入力シート②!$B:$H,3,0))</f>
        <v/>
      </c>
      <c r="W38" s="66" t="str">
        <f>IF(VLOOKUP(DATE(YEAR($A36),$B36,W36),入力シート②!$B:$H,3,0)=0,"",VLOOKUP(DATE(YEAR($A36),$B36,W36),入力シート②!$B:$H,3,0))</f>
        <v/>
      </c>
      <c r="X38" s="66" t="str">
        <f>IF(VLOOKUP(DATE(YEAR($A36),$B36,X36),入力シート②!$B:$H,3,0)=0,"",VLOOKUP(DATE(YEAR($A36),$B36,X36),入力シート②!$B:$H,3,0))</f>
        <v/>
      </c>
      <c r="Y38" s="66" t="str">
        <f>IF(VLOOKUP(DATE(YEAR($A36),$B36,Y36),入力シート②!$B:$H,3,0)=0,"",VLOOKUP(DATE(YEAR($A36),$B36,Y36),入力シート②!$B:$H,3,0))</f>
        <v/>
      </c>
      <c r="Z38" s="66" t="str">
        <f>IF(VLOOKUP(DATE(YEAR($A36),$B36,Z36),入力シート②!$B:$H,3,0)=0,"",VLOOKUP(DATE(YEAR($A36),$B36,Z36),入力シート②!$B:$H,3,0))</f>
        <v/>
      </c>
      <c r="AA38" s="66" t="str">
        <f>IF(VLOOKUP(DATE(YEAR($A36),$B36,AA36),入力シート②!$B:$H,3,0)=0,"",VLOOKUP(DATE(YEAR($A36),$B36,AA36),入力シート②!$B:$H,3,0))</f>
        <v/>
      </c>
      <c r="AB38" s="66" t="str">
        <f>IF(VLOOKUP(DATE(YEAR($A36),$B36,AB36),入力シート②!$B:$H,3,0)=0,"",VLOOKUP(DATE(YEAR($A36),$B36,AB36),入力シート②!$B:$H,3,0))</f>
        <v/>
      </c>
      <c r="AC38" s="66" t="str">
        <f>IF(VLOOKUP(DATE(YEAR($A36),$B36,AC36),入力シート②!$B:$H,3,0)=0,"",VLOOKUP(DATE(YEAR($A36),$B36,AC36),入力シート②!$B:$H,3,0))</f>
        <v/>
      </c>
      <c r="AD38" s="66" t="str">
        <f>IF(VLOOKUP(DATE(YEAR($A36),$B36,AD36),入力シート②!$B:$H,3,0)=0,"",VLOOKUP(DATE(YEAR($A36),$B36,AD36),入力シート②!$B:$H,3,0))</f>
        <v/>
      </c>
      <c r="AE38" s="66" t="str">
        <f>IF(VLOOKUP(DATE(YEAR($A36),$B36,AE36),入力シート②!$B:$H,3,0)=0,"",VLOOKUP(DATE(YEAR($A36),$B36,AE36),入力シート②!$B:$H,3,0))</f>
        <v/>
      </c>
      <c r="AF38" s="66" t="str">
        <f>IF(VLOOKUP(DATE(YEAR($A36),$B36,AF36),入力シート②!$B:$H,3,0)=0,"",VLOOKUP(DATE(YEAR($A36),$B36,AF36),入力シート②!$B:$H,3,0))</f>
        <v/>
      </c>
      <c r="AG38" s="66" t="str">
        <f>IF(DAY(EOMONTH($A36,0))&lt;29,"",IF(VLOOKUP(DATE(YEAR($A36),$B36,AG36),入力シート②!$B:$H,3,0)=0,"",VLOOKUP(DATE(YEAR($A36),$B36,AG36),入力シート②!$B:$H,3,0)))</f>
        <v/>
      </c>
      <c r="AH38" s="66" t="str">
        <f>IF(DAY(EOMONTH($A36,0))&lt;30,"",IF(VLOOKUP(DATE(YEAR($A36),$B36,AH36),入力シート②!$B:$H,3,0)=0,"",VLOOKUP(DATE(YEAR($A36),$B36,AH36),入力シート②!$B:$H,3,0)))</f>
        <v/>
      </c>
      <c r="AI38" s="71" t="str">
        <f>IF(DAY(EOMONTH($A36,0))&lt;31,"",IF(VLOOKUP(DATE(YEAR($A36),$B36,AI36),入力シート②!$B:$H,3,0)=0,"",VLOOKUP(DATE(YEAR($A36),$B36,AI36),入力シート②!$B:$H,3,0)))</f>
        <v/>
      </c>
      <c r="AJ38" s="115" t="s">
        <v>38</v>
      </c>
      <c r="AK38" s="116"/>
      <c r="AL38" s="116"/>
      <c r="AM38" s="116"/>
      <c r="AN38" s="116"/>
      <c r="AO38" s="116"/>
      <c r="AP38" s="119">
        <f>IF(COUNTIF(E38:AI38,"■")=0,"",ROUNDDOWN(AP37/AL36,4))</f>
        <v>0</v>
      </c>
      <c r="AQ38" s="120"/>
      <c r="AR38" s="11"/>
      <c r="AS38" s="43"/>
      <c r="AT38" s="113" t="s">
        <v>47</v>
      </c>
      <c r="AU38" s="113" t="s">
        <v>9</v>
      </c>
      <c r="AV38" s="113" t="s">
        <v>45</v>
      </c>
      <c r="AW38" s="113" t="s">
        <v>43</v>
      </c>
    </row>
    <row r="39" spans="1:49" ht="16.5" customHeight="1">
      <c r="A39" s="143"/>
      <c r="B39" s="146"/>
      <c r="C39" s="125" t="s">
        <v>36</v>
      </c>
      <c r="D39" s="126"/>
      <c r="E39" s="65" t="str">
        <f>IF(VLOOKUP(DATE(YEAR($A36),$B36,E36),入力シート②!$B:$H,4,0)=0,"",VLOOKUP(DATE(YEAR($A36),$B36,E36),入力シート②!$B:$H,4,0))</f>
        <v/>
      </c>
      <c r="F39" s="66" t="str">
        <f>IF(VLOOKUP(DATE(YEAR($A36),$B36,F36),入力シート②!$B:$H,4,0)=0,"",VLOOKUP(DATE(YEAR($A36),$B36,F36),入力シート②!$B:$H,4,0))</f>
        <v/>
      </c>
      <c r="G39" s="66" t="str">
        <f>IF(VLOOKUP(DATE(YEAR($A36),$B36,G36),入力シート②!$B:$H,4,0)=0,"",VLOOKUP(DATE(YEAR($A36),$B36,G36),入力シート②!$B:$H,4,0))</f>
        <v/>
      </c>
      <c r="H39" s="66" t="str">
        <f>IF(VLOOKUP(DATE(YEAR($A36),$B36,H36),入力シート②!$B:$H,4,0)=0,"",VLOOKUP(DATE(YEAR($A36),$B36,H36),入力シート②!$B:$H,4,0))</f>
        <v/>
      </c>
      <c r="I39" s="66" t="str">
        <f>IF(VLOOKUP(DATE(YEAR($A36),$B36,I36),入力シート②!$B:$H,4,0)=0,"",VLOOKUP(DATE(YEAR($A36),$B36,I36),入力シート②!$B:$H,4,0))</f>
        <v/>
      </c>
      <c r="J39" s="66" t="str">
        <f>IF(VLOOKUP(DATE(YEAR($A36),$B36,J36),入力シート②!$B:$H,4,0)=0,"",VLOOKUP(DATE(YEAR($A36),$B36,J36),入力シート②!$B:$H,4,0))</f>
        <v/>
      </c>
      <c r="K39" s="66" t="str">
        <f>IF(VLOOKUP(DATE(YEAR($A36),$B36,K36),入力シート②!$B:$H,4,0)=0,"",VLOOKUP(DATE(YEAR($A36),$B36,K36),入力シート②!$B:$H,4,0))</f>
        <v/>
      </c>
      <c r="L39" s="66" t="str">
        <f>IF(VLOOKUP(DATE(YEAR($A36),$B36,L36),入力シート②!$B:$H,4,0)=0,"",VLOOKUP(DATE(YEAR($A36),$B36,L36),入力シート②!$B:$H,4,0))</f>
        <v/>
      </c>
      <c r="M39" s="66" t="str">
        <f>IF(VLOOKUP(DATE(YEAR($A36),$B36,M36),入力シート②!$B:$H,4,0)=0,"",VLOOKUP(DATE(YEAR($A36),$B36,M36),入力シート②!$B:$H,4,0))</f>
        <v/>
      </c>
      <c r="N39" s="66" t="str">
        <f>IF(VLOOKUP(DATE(YEAR($A36),$B36,N36),入力シート②!$B:$H,4,0)=0,"",VLOOKUP(DATE(YEAR($A36),$B36,N36),入力シート②!$B:$H,4,0))</f>
        <v/>
      </c>
      <c r="O39" s="66" t="str">
        <f>IF(VLOOKUP(DATE(YEAR($A36),$B36,O36),入力シート②!$B:$H,4,0)=0,"",VLOOKUP(DATE(YEAR($A36),$B36,O36),入力シート②!$B:$H,4,0))</f>
        <v/>
      </c>
      <c r="P39" s="66" t="str">
        <f>IF(VLOOKUP(DATE(YEAR($A36),$B36,P36),入力シート②!$B:$H,4,0)=0,"",VLOOKUP(DATE(YEAR($A36),$B36,P36),入力シート②!$B:$H,4,0))</f>
        <v/>
      </c>
      <c r="Q39" s="66" t="str">
        <f>IF(VLOOKUP(DATE(YEAR($A36),$B36,Q36),入力シート②!$B:$H,4,0)=0,"",VLOOKUP(DATE(YEAR($A36),$B36,Q36),入力シート②!$B:$H,4,0))</f>
        <v/>
      </c>
      <c r="R39" s="66" t="str">
        <f>IF(VLOOKUP(DATE(YEAR($A36),$B36,R36),入力シート②!$B:$H,4,0)=0,"",VLOOKUP(DATE(YEAR($A36),$B36,R36),入力シート②!$B:$H,4,0))</f>
        <v/>
      </c>
      <c r="S39" s="66" t="str">
        <f>IF(VLOOKUP(DATE(YEAR($A36),$B36,S36),入力シート②!$B:$H,4,0)=0,"",VLOOKUP(DATE(YEAR($A36),$B36,S36),入力シート②!$B:$H,4,0))</f>
        <v/>
      </c>
      <c r="T39" s="66" t="str">
        <f>IF(VLOOKUP(DATE(YEAR($A36),$B36,T36),入力シート②!$B:$H,4,0)=0,"",VLOOKUP(DATE(YEAR($A36),$B36,T36),入力シート②!$B:$H,4,0))</f>
        <v/>
      </c>
      <c r="U39" s="66" t="str">
        <f>IF(VLOOKUP(DATE(YEAR($A36),$B36,U36),入力シート②!$B:$H,4,0)=0,"",VLOOKUP(DATE(YEAR($A36),$B36,U36),入力シート②!$B:$H,4,0))</f>
        <v/>
      </c>
      <c r="V39" s="66" t="str">
        <f>IF(VLOOKUP(DATE(YEAR($A36),$B36,V36),入力シート②!$B:$H,4,0)=0,"",VLOOKUP(DATE(YEAR($A36),$B36,V36),入力シート②!$B:$H,4,0))</f>
        <v/>
      </c>
      <c r="W39" s="66" t="str">
        <f>IF(VLOOKUP(DATE(YEAR($A36),$B36,W36),入力シート②!$B:$H,4,0)=0,"",VLOOKUP(DATE(YEAR($A36),$B36,W36),入力シート②!$B:$H,4,0))</f>
        <v/>
      </c>
      <c r="X39" s="66" t="str">
        <f>IF(VLOOKUP(DATE(YEAR($A36),$B36,X36),入力シート②!$B:$H,4,0)=0,"",VLOOKUP(DATE(YEAR($A36),$B36,X36),入力シート②!$B:$H,4,0))</f>
        <v/>
      </c>
      <c r="Y39" s="66" t="str">
        <f>IF(VLOOKUP(DATE(YEAR($A36),$B36,Y36),入力シート②!$B:$H,4,0)=0,"",VLOOKUP(DATE(YEAR($A36),$B36,Y36),入力シート②!$B:$H,4,0))</f>
        <v/>
      </c>
      <c r="Z39" s="66" t="str">
        <f>IF(VLOOKUP(DATE(YEAR($A36),$B36,Z36),入力シート②!$B:$H,4,0)=0,"",VLOOKUP(DATE(YEAR($A36),$B36,Z36),入力シート②!$B:$H,4,0))</f>
        <v/>
      </c>
      <c r="AA39" s="66" t="str">
        <f>IF(VLOOKUP(DATE(YEAR($A36),$B36,AA36),入力シート②!$B:$H,4,0)=0,"",VLOOKUP(DATE(YEAR($A36),$B36,AA36),入力シート②!$B:$H,4,0))</f>
        <v/>
      </c>
      <c r="AB39" s="66" t="str">
        <f>IF(VLOOKUP(DATE(YEAR($A36),$B36,AB36),入力シート②!$B:$H,4,0)=0,"",VLOOKUP(DATE(YEAR($A36),$B36,AB36),入力シート②!$B:$H,4,0))</f>
        <v/>
      </c>
      <c r="AC39" s="66" t="str">
        <f>IF(VLOOKUP(DATE(YEAR($A36),$B36,AC36),入力シート②!$B:$H,4,0)=0,"",VLOOKUP(DATE(YEAR($A36),$B36,AC36),入力シート②!$B:$H,4,0))</f>
        <v/>
      </c>
      <c r="AD39" s="66" t="str">
        <f>IF(VLOOKUP(DATE(YEAR($A36),$B36,AD36),入力シート②!$B:$H,4,0)=0,"",VLOOKUP(DATE(YEAR($A36),$B36,AD36),入力シート②!$B:$H,4,0))</f>
        <v/>
      </c>
      <c r="AE39" s="66" t="str">
        <f>IF(VLOOKUP(DATE(YEAR($A36),$B36,AE36),入力シート②!$B:$H,4,0)=0,"",VLOOKUP(DATE(YEAR($A36),$B36,AE36),入力シート②!$B:$H,4,0))</f>
        <v/>
      </c>
      <c r="AF39" s="66" t="str">
        <f>IF(VLOOKUP(DATE(YEAR($A36),$B36,AF36),入力シート②!$B:$H,4,0)=0,"",VLOOKUP(DATE(YEAR($A36),$B36,AF36),入力シート②!$B:$H,4,0))</f>
        <v/>
      </c>
      <c r="AG39" s="66" t="str">
        <f>IF(DAY(EOMONTH($A36,0))&lt;29,"",IF(VLOOKUP(DATE(YEAR($A36),$B36,AG36),入力シート②!$B:$H,4,0)=0,"",VLOOKUP(DATE(YEAR($A36),$B36,AG36),入力シート②!$B:$H,4,0)))</f>
        <v/>
      </c>
      <c r="AH39" s="66" t="str">
        <f>IF(DAY(EOMONTH($A36,0))&lt;30,"",IF(VLOOKUP(DATE(YEAR($A36),$B36,AH36),入力シート②!$B:$H,4,0)=0,"",VLOOKUP(DATE(YEAR($A36),$B36,AH36),入力シート②!$B:$H,4,0)))</f>
        <v/>
      </c>
      <c r="AI39" s="71" t="str">
        <f>IF(DAY(EOMONTH($A36,0))&lt;31,"",IF(VLOOKUP(DATE(YEAR($A36),$B36,AI36),入力シート②!$B:$H,4,0)=0,"",VLOOKUP(DATE(YEAR($A36),$B36,AI36),入力シート②!$B:$H,4,0)))</f>
        <v/>
      </c>
      <c r="AJ39" s="131" t="s">
        <v>8</v>
      </c>
      <c r="AK39" s="109"/>
      <c r="AL39" s="109"/>
      <c r="AM39" s="109"/>
      <c r="AN39" s="109"/>
      <c r="AO39" s="109"/>
      <c r="AP39" s="109" t="str">
        <f>IF(COUNTIF(E38:AI38,"■")=0,"",IF(OR(AP37&gt;=AP36,AP38&gt;=0.285),"達成","×"))</f>
        <v>達成</v>
      </c>
      <c r="AQ39" s="110"/>
      <c r="AT39" s="114"/>
      <c r="AU39" s="114"/>
      <c r="AV39" s="114"/>
      <c r="AW39" s="114"/>
    </row>
    <row r="40" spans="1:49" ht="16.5" customHeight="1">
      <c r="A40" s="144"/>
      <c r="B40" s="147"/>
      <c r="C40" s="127" t="s">
        <v>4</v>
      </c>
      <c r="D40" s="128"/>
      <c r="E40" s="61" t="str">
        <f ca="1">VLOOKUP(DATE(YEAR($A36),B36,E36),入力シート②!$B:$H,7,0)</f>
        <v>-</v>
      </c>
      <c r="F40" s="62" t="str">
        <f ca="1">VLOOKUP(DATE(YEAR($A36),B36,F36),入力シート②!$B:$H,7,0)</f>
        <v>-</v>
      </c>
      <c r="G40" s="62" t="str">
        <f ca="1">VLOOKUP(DATE(YEAR($A36),B36,G36),入力シート②!$B:$H,7,0)</f>
        <v>-</v>
      </c>
      <c r="H40" s="62" t="str">
        <f ca="1">VLOOKUP(DATE(YEAR($A36),B36,H36),入力シート②!$B:$H,7,0)</f>
        <v>-</v>
      </c>
      <c r="I40" s="62" t="str">
        <f ca="1">VLOOKUP(DATE(YEAR($A36),B36,I36),入力シート②!$B:$H,7,0)</f>
        <v>達成</v>
      </c>
      <c r="J40" s="62" t="str">
        <f ca="1">VLOOKUP(DATE(YEAR($A36),B36,J36),入力シート②!$B:$H,7,0)</f>
        <v/>
      </c>
      <c r="K40" s="62" t="str">
        <f ca="1">VLOOKUP(DATE(YEAR($A36),B36,K36),入力シート②!$B:$H,7,0)</f>
        <v/>
      </c>
      <c r="L40" s="62" t="str">
        <f ca="1">VLOOKUP(DATE(YEAR($A36),B36,L36),入力シート②!$B:$H,7,0)</f>
        <v/>
      </c>
      <c r="M40" s="62" t="str">
        <f ca="1">VLOOKUP(DATE(YEAR($A36),B36,M36),入力シート②!$B:$H,7,0)</f>
        <v/>
      </c>
      <c r="N40" s="62" t="str">
        <f ca="1">VLOOKUP(DATE(YEAR($A36),B36,N36),入力シート②!$B:$H,7,0)</f>
        <v/>
      </c>
      <c r="O40" s="62" t="str">
        <f ca="1">VLOOKUP(DATE(YEAR($A36),B36,O36),入力シート②!$B:$H,7,0)</f>
        <v/>
      </c>
      <c r="P40" s="62" t="str">
        <f ca="1">VLOOKUP(DATE(YEAR($A36),B36,P36),入力シート②!$B:$H,7,0)</f>
        <v/>
      </c>
      <c r="Q40" s="62" t="str">
        <f ca="1">VLOOKUP(DATE(YEAR($A36),B36,Q36),入力シート②!$B:$H,7,0)</f>
        <v/>
      </c>
      <c r="R40" s="62" t="str">
        <f ca="1">VLOOKUP(DATE(YEAR($A36),B36,R36),入力シート②!$B:$H,7,0)</f>
        <v/>
      </c>
      <c r="S40" s="62" t="str">
        <f ca="1">VLOOKUP(DATE(YEAR($A36),B36,S36),入力シート②!$B:$H,7,0)</f>
        <v/>
      </c>
      <c r="T40" s="62" t="str">
        <f ca="1">VLOOKUP(DATE(YEAR($A36),B36,T36),入力シート②!$B:$H,7,0)</f>
        <v/>
      </c>
      <c r="U40" s="62" t="str">
        <f ca="1">VLOOKUP(DATE(YEAR($A36),B36,U36),入力シート②!$B:$H,7,0)</f>
        <v/>
      </c>
      <c r="V40" s="62" t="str">
        <f ca="1">VLOOKUP(DATE(YEAR($A36),B36,V36),入力シート②!$B:$H,7,0)</f>
        <v/>
      </c>
      <c r="W40" s="62" t="str">
        <f ca="1">VLOOKUP(DATE(YEAR($A36),B36,W36),入力シート②!$B:$H,7,0)</f>
        <v/>
      </c>
      <c r="X40" s="62" t="str">
        <f ca="1">VLOOKUP(DATE(YEAR($A36),B36,X36),入力シート②!$B:$H,7,0)</f>
        <v/>
      </c>
      <c r="Y40" s="62" t="str">
        <f ca="1">VLOOKUP(DATE(YEAR($A36),B36,Y36),入力シート②!$B:$H,7,0)</f>
        <v/>
      </c>
      <c r="Z40" s="62" t="str">
        <f ca="1">VLOOKUP(DATE(YEAR($A36),B36,Z36),入力シート②!$B:$H,7,0)</f>
        <v/>
      </c>
      <c r="AA40" s="62" t="str">
        <f ca="1">VLOOKUP(DATE(YEAR($A36),B36,AA36),入力シート②!$B:$H,7,0)</f>
        <v/>
      </c>
      <c r="AB40" s="62" t="str">
        <f ca="1">VLOOKUP(DATE(YEAR($A36),B36,AB36),入力シート②!$B:$H,7,0)</f>
        <v/>
      </c>
      <c r="AC40" s="62" t="str">
        <f ca="1">VLOOKUP(DATE(YEAR($A36),B36,AC36),入力シート②!$B:$H,7,0)</f>
        <v/>
      </c>
      <c r="AD40" s="62" t="str">
        <f ca="1">VLOOKUP(DATE(YEAR($A36),B36,AD36),入力シート②!$B:$H,7,0)</f>
        <v/>
      </c>
      <c r="AE40" s="62" t="str">
        <f ca="1">VLOOKUP(DATE(YEAR($A36),B36,AE36),入力シート②!$B:$H,7,0)</f>
        <v/>
      </c>
      <c r="AF40" s="62" t="str">
        <f ca="1">VLOOKUP(DATE(YEAR($A36),B36,AF36),入力シート②!$B:$H,7,0)</f>
        <v/>
      </c>
      <c r="AG40" s="62" t="str">
        <f>IF(DAY(EOMONTH($A36,0))&lt;29,"",VLOOKUP(DATE(YEAR($A36),$B36,AG36),入力シート②!$B:$H,7,0))</f>
        <v/>
      </c>
      <c r="AH40" s="62" t="str">
        <f>IF(DAY(EOMONTH($A36,0))&lt;30,"",VLOOKUP(DATE(YEAR($A36),$B36,AH36),入力シート②!$B:$H,7,0))</f>
        <v/>
      </c>
      <c r="AI40" s="72" t="str">
        <f>IF(DAY(EOMONTH($A36,0))&lt;31,"",VLOOKUP(DATE(YEAR($A36),$B36,AI36),入力シート②!$B:$H,7,0))</f>
        <v/>
      </c>
      <c r="AJ40" s="111" t="s">
        <v>45</v>
      </c>
      <c r="AK40" s="112"/>
      <c r="AL40" s="112">
        <f ca="1">IF(COUNTIF(E40:AI40,"-")+COUNTIF(E40:AI40,"達成")+COUNTIF(E40:AI40,"×")=0,"",COUNTIF(E40:AI40,"達成")+COUNTIF(E40:AI40,"×"))</f>
        <v>1</v>
      </c>
      <c r="AM40" s="112"/>
      <c r="AN40" s="112" t="s">
        <v>43</v>
      </c>
      <c r="AO40" s="112"/>
      <c r="AP40" s="109">
        <f ca="1">IF(COUNTIF(E40:AI40,"-")+COUNTIF(E40:AI40,"達成")+COUNTIF(E40:AI40,"×")=0,"",COUNTIF(E40:AI40,"達成"))</f>
        <v>1</v>
      </c>
      <c r="AQ40" s="110"/>
      <c r="AT40" s="31">
        <f>IF(AP39="達成",1,0)</f>
        <v>1</v>
      </c>
      <c r="AU40" s="31">
        <f>IF(AP39="×",1,0)</f>
        <v>0</v>
      </c>
      <c r="AV40" s="31">
        <f ca="1">AL40</f>
        <v>1</v>
      </c>
      <c r="AW40" s="31">
        <f ca="1">AP40</f>
        <v>1</v>
      </c>
    </row>
    <row r="41" spans="1:49" ht="16.5" customHeight="1">
      <c r="A41" s="132">
        <f>EOMONTH(A36,0)+1</f>
        <v>46447</v>
      </c>
      <c r="B41" s="145">
        <f t="shared" ref="B41" si="113">MONTH(A41)</f>
        <v>3</v>
      </c>
      <c r="C41" s="129" t="s">
        <v>0</v>
      </c>
      <c r="D41" s="130"/>
      <c r="E41" s="63">
        <v>1</v>
      </c>
      <c r="F41" s="64">
        <v>2</v>
      </c>
      <c r="G41" s="64">
        <v>3</v>
      </c>
      <c r="H41" s="64">
        <v>4</v>
      </c>
      <c r="I41" s="64">
        <v>5</v>
      </c>
      <c r="J41" s="64">
        <v>6</v>
      </c>
      <c r="K41" s="64">
        <v>7</v>
      </c>
      <c r="L41" s="64">
        <v>8</v>
      </c>
      <c r="M41" s="64">
        <v>9</v>
      </c>
      <c r="N41" s="64">
        <v>10</v>
      </c>
      <c r="O41" s="64">
        <v>11</v>
      </c>
      <c r="P41" s="64">
        <v>12</v>
      </c>
      <c r="Q41" s="64">
        <v>13</v>
      </c>
      <c r="R41" s="64">
        <v>14</v>
      </c>
      <c r="S41" s="64">
        <v>15</v>
      </c>
      <c r="T41" s="64">
        <v>16</v>
      </c>
      <c r="U41" s="64">
        <v>17</v>
      </c>
      <c r="V41" s="64">
        <v>18</v>
      </c>
      <c r="W41" s="64">
        <v>19</v>
      </c>
      <c r="X41" s="64">
        <v>20</v>
      </c>
      <c r="Y41" s="64">
        <v>21</v>
      </c>
      <c r="Z41" s="64">
        <v>22</v>
      </c>
      <c r="AA41" s="64">
        <v>23</v>
      </c>
      <c r="AB41" s="64">
        <v>24</v>
      </c>
      <c r="AC41" s="64">
        <v>25</v>
      </c>
      <c r="AD41" s="64">
        <v>26</v>
      </c>
      <c r="AE41" s="64">
        <v>27</v>
      </c>
      <c r="AF41" s="64">
        <v>28</v>
      </c>
      <c r="AG41" s="64">
        <f>IF(DAY(EOMONTH($A41,0))&lt;29,"",29)</f>
        <v>29</v>
      </c>
      <c r="AH41" s="64">
        <f>IF(DAY(EOMONTH($A41,0))&lt;30,"",30)</f>
        <v>30</v>
      </c>
      <c r="AI41" s="67">
        <f>IF(DAY(EOMONTH($A41,0))&lt;31,"",31)</f>
        <v>31</v>
      </c>
      <c r="AJ41" s="150" t="s">
        <v>42</v>
      </c>
      <c r="AK41" s="151"/>
      <c r="AL41" s="151" t="str">
        <f>IF(COUNTIF(E43:AI43,"■")=0,"",COUNTIF(E43:AI43,"■"))</f>
        <v/>
      </c>
      <c r="AM41" s="151"/>
      <c r="AN41" s="151" t="s">
        <v>44</v>
      </c>
      <c r="AO41" s="151"/>
      <c r="AP41" s="121" t="str">
        <f>IF(COUNTIF(E43:AI43,"■")=0,"",COUNTIFS(E42:AI42,1,E43:AI43,"■")+COUNTIFS(E42:AI42,7,E43:AI43,"■"))</f>
        <v/>
      </c>
      <c r="AQ41" s="122"/>
    </row>
    <row r="42" spans="1:49" ht="16.5" customHeight="1">
      <c r="A42" s="143"/>
      <c r="B42" s="146"/>
      <c r="C42" s="123" t="s">
        <v>1</v>
      </c>
      <c r="D42" s="124"/>
      <c r="E42" s="68">
        <f>WEEKDAY(DATE(YEAR($A41),$B41,E41),1)</f>
        <v>2</v>
      </c>
      <c r="F42" s="69">
        <f t="shared" ref="F42" si="114">WEEKDAY(DATE(YEAR($A41),$B41,F41),1)</f>
        <v>3</v>
      </c>
      <c r="G42" s="69">
        <f t="shared" ref="G42" si="115">WEEKDAY(DATE(YEAR($A41),$B41,G41),1)</f>
        <v>4</v>
      </c>
      <c r="H42" s="69">
        <f t="shared" ref="H42" si="116">WEEKDAY(DATE(YEAR($A41),$B41,H41),1)</f>
        <v>5</v>
      </c>
      <c r="I42" s="69">
        <f t="shared" ref="I42" si="117">WEEKDAY(DATE(YEAR($A41),$B41,I41),1)</f>
        <v>6</v>
      </c>
      <c r="J42" s="69">
        <f t="shared" ref="J42" si="118">WEEKDAY(DATE(YEAR($A41),$B41,J41),1)</f>
        <v>7</v>
      </c>
      <c r="K42" s="69">
        <f t="shared" ref="K42" si="119">WEEKDAY(DATE(YEAR($A41),$B41,K41),1)</f>
        <v>1</v>
      </c>
      <c r="L42" s="69">
        <f t="shared" ref="L42" si="120">WEEKDAY(DATE(YEAR($A41),$B41,L41),1)</f>
        <v>2</v>
      </c>
      <c r="M42" s="69">
        <f t="shared" ref="M42" si="121">WEEKDAY(DATE(YEAR($A41),$B41,M41),1)</f>
        <v>3</v>
      </c>
      <c r="N42" s="69">
        <f t="shared" ref="N42" si="122">WEEKDAY(DATE(YEAR($A41),$B41,N41),1)</f>
        <v>4</v>
      </c>
      <c r="O42" s="69">
        <f t="shared" ref="O42" si="123">WEEKDAY(DATE(YEAR($A41),$B41,O41),1)</f>
        <v>5</v>
      </c>
      <c r="P42" s="69">
        <f t="shared" ref="P42" si="124">WEEKDAY(DATE(YEAR($A41),$B41,P41),1)</f>
        <v>6</v>
      </c>
      <c r="Q42" s="69">
        <f t="shared" ref="Q42" si="125">WEEKDAY(DATE(YEAR($A41),$B41,Q41),1)</f>
        <v>7</v>
      </c>
      <c r="R42" s="69">
        <f t="shared" ref="R42" si="126">WEEKDAY(DATE(YEAR($A41),$B41,R41),1)</f>
        <v>1</v>
      </c>
      <c r="S42" s="69">
        <f t="shared" ref="S42" si="127">WEEKDAY(DATE(YEAR($A41),$B41,S41),1)</f>
        <v>2</v>
      </c>
      <c r="T42" s="69">
        <f t="shared" ref="T42" si="128">WEEKDAY(DATE(YEAR($A41),$B41,T41),1)</f>
        <v>3</v>
      </c>
      <c r="U42" s="69">
        <f t="shared" ref="U42" si="129">WEEKDAY(DATE(YEAR($A41),$B41,U41),1)</f>
        <v>4</v>
      </c>
      <c r="V42" s="69">
        <f t="shared" ref="V42" si="130">WEEKDAY(DATE(YEAR($A41),$B41,V41),1)</f>
        <v>5</v>
      </c>
      <c r="W42" s="69">
        <f t="shared" ref="W42" si="131">WEEKDAY(DATE(YEAR($A41),$B41,W41),1)</f>
        <v>6</v>
      </c>
      <c r="X42" s="69">
        <f t="shared" ref="X42" si="132">WEEKDAY(DATE(YEAR($A41),$B41,X41),1)</f>
        <v>7</v>
      </c>
      <c r="Y42" s="69">
        <f t="shared" ref="Y42" si="133">WEEKDAY(DATE(YEAR($A41),$B41,Y41),1)</f>
        <v>1</v>
      </c>
      <c r="Z42" s="69">
        <f t="shared" ref="Z42" si="134">WEEKDAY(DATE(YEAR($A41),$B41,Z41),1)</f>
        <v>2</v>
      </c>
      <c r="AA42" s="69">
        <f t="shared" ref="AA42" si="135">WEEKDAY(DATE(YEAR($A41),$B41,AA41),1)</f>
        <v>3</v>
      </c>
      <c r="AB42" s="69">
        <f t="shared" ref="AB42" si="136">WEEKDAY(DATE(YEAR($A41),$B41,AB41),1)</f>
        <v>4</v>
      </c>
      <c r="AC42" s="69">
        <f t="shared" ref="AC42" si="137">WEEKDAY(DATE(YEAR($A41),$B41,AC41),1)</f>
        <v>5</v>
      </c>
      <c r="AD42" s="69">
        <f t="shared" ref="AD42" si="138">WEEKDAY(DATE(YEAR($A41),$B41,AD41),1)</f>
        <v>6</v>
      </c>
      <c r="AE42" s="69">
        <f t="shared" ref="AE42" si="139">WEEKDAY(DATE(YEAR($A41),$B41,AE41),1)</f>
        <v>7</v>
      </c>
      <c r="AF42" s="69">
        <f t="shared" ref="AF42" si="140">WEEKDAY(DATE(YEAR($A41),$B41,AF41),1)</f>
        <v>1</v>
      </c>
      <c r="AG42" s="69">
        <f>IF(DAY(EOMONTH($A41,0))&lt;29,"",WEEKDAY(DATE(YEAR($A41),$B41,AG41),1))</f>
        <v>2</v>
      </c>
      <c r="AH42" s="69">
        <f>IF(DAY(EOMONTH($A41,0))&lt;30,"",WEEKDAY(DATE(YEAR($A41),$B41,AH41),1))</f>
        <v>3</v>
      </c>
      <c r="AI42" s="70">
        <f>IF(DAY(EOMONTH($A41,0))&lt;31,"",WEEKDAY(DATE(YEAR($A41),$B41,AI41),1))</f>
        <v>4</v>
      </c>
      <c r="AJ42" s="115" t="s">
        <v>37</v>
      </c>
      <c r="AK42" s="116"/>
      <c r="AL42" s="116"/>
      <c r="AM42" s="116"/>
      <c r="AN42" s="116"/>
      <c r="AO42" s="116"/>
      <c r="AP42" s="117" t="str">
        <f>IF(COUNTIF(E43:AI43,"■")=0,"",COUNTIF(E44:AI44,"○")+COUNTIF(E44:AI44,"●"))</f>
        <v/>
      </c>
      <c r="AQ42" s="118"/>
      <c r="AR42" s="10"/>
    </row>
    <row r="43" spans="1:49" ht="16.5" customHeight="1">
      <c r="A43" s="143"/>
      <c r="B43" s="146"/>
      <c r="C43" s="123" t="s">
        <v>2</v>
      </c>
      <c r="D43" s="124"/>
      <c r="E43" s="65" t="str">
        <f>IF(VLOOKUP(DATE(YEAR($A41),$B41,E41),入力シート②!$B:$H,3,0)=0,"",VLOOKUP(DATE(YEAR($A41),$B41,E41),入力シート②!$B:$H,3,0))</f>
        <v/>
      </c>
      <c r="F43" s="66" t="str">
        <f>IF(VLOOKUP(DATE(YEAR($A41),$B41,F41),入力シート②!$B:$H,3,0)=0,"",VLOOKUP(DATE(YEAR($A41),$B41,F41),入力シート②!$B:$H,3,0))</f>
        <v/>
      </c>
      <c r="G43" s="66" t="str">
        <f>IF(VLOOKUP(DATE(YEAR($A41),$B41,G41),入力シート②!$B:$H,3,0)=0,"",VLOOKUP(DATE(YEAR($A41),$B41,G41),入力シート②!$B:$H,3,0))</f>
        <v/>
      </c>
      <c r="H43" s="66" t="str">
        <f>IF(VLOOKUP(DATE(YEAR($A41),$B41,H41),入力シート②!$B:$H,3,0)=0,"",VLOOKUP(DATE(YEAR($A41),$B41,H41),入力シート②!$B:$H,3,0))</f>
        <v/>
      </c>
      <c r="I43" s="66" t="str">
        <f>IF(VLOOKUP(DATE(YEAR($A41),$B41,I41),入力シート②!$B:$H,3,0)=0,"",VLOOKUP(DATE(YEAR($A41),$B41,I41),入力シート②!$B:$H,3,0))</f>
        <v/>
      </c>
      <c r="J43" s="66" t="str">
        <f>IF(VLOOKUP(DATE(YEAR($A41),$B41,J41),入力シート②!$B:$H,3,0)=0,"",VLOOKUP(DATE(YEAR($A41),$B41,J41),入力シート②!$B:$H,3,0))</f>
        <v/>
      </c>
      <c r="K43" s="66" t="str">
        <f>IF(VLOOKUP(DATE(YEAR($A41),$B41,K41),入力シート②!$B:$H,3,0)=0,"",VLOOKUP(DATE(YEAR($A41),$B41,K41),入力シート②!$B:$H,3,0))</f>
        <v/>
      </c>
      <c r="L43" s="66" t="str">
        <f>IF(VLOOKUP(DATE(YEAR($A41),$B41,L41),入力シート②!$B:$H,3,0)=0,"",VLOOKUP(DATE(YEAR($A41),$B41,L41),入力シート②!$B:$H,3,0))</f>
        <v/>
      </c>
      <c r="M43" s="66" t="str">
        <f>IF(VLOOKUP(DATE(YEAR($A41),$B41,M41),入力シート②!$B:$H,3,0)=0,"",VLOOKUP(DATE(YEAR($A41),$B41,M41),入力シート②!$B:$H,3,0))</f>
        <v/>
      </c>
      <c r="N43" s="66" t="str">
        <f>IF(VLOOKUP(DATE(YEAR($A41),$B41,N41),入力シート②!$B:$H,3,0)=0,"",VLOOKUP(DATE(YEAR($A41),$B41,N41),入力シート②!$B:$H,3,0))</f>
        <v/>
      </c>
      <c r="O43" s="66" t="str">
        <f>IF(VLOOKUP(DATE(YEAR($A41),$B41,O41),入力シート②!$B:$H,3,0)=0,"",VLOOKUP(DATE(YEAR($A41),$B41,O41),入力シート②!$B:$H,3,0))</f>
        <v/>
      </c>
      <c r="P43" s="66" t="str">
        <f>IF(VLOOKUP(DATE(YEAR($A41),$B41,P41),入力シート②!$B:$H,3,0)=0,"",VLOOKUP(DATE(YEAR($A41),$B41,P41),入力シート②!$B:$H,3,0))</f>
        <v/>
      </c>
      <c r="Q43" s="66" t="str">
        <f>IF(VLOOKUP(DATE(YEAR($A41),$B41,Q41),入力シート②!$B:$H,3,0)=0,"",VLOOKUP(DATE(YEAR($A41),$B41,Q41),入力シート②!$B:$H,3,0))</f>
        <v/>
      </c>
      <c r="R43" s="66" t="str">
        <f>IF(VLOOKUP(DATE(YEAR($A41),$B41,R41),入力シート②!$B:$H,3,0)=0,"",VLOOKUP(DATE(YEAR($A41),$B41,R41),入力シート②!$B:$H,3,0))</f>
        <v/>
      </c>
      <c r="S43" s="66" t="str">
        <f>IF(VLOOKUP(DATE(YEAR($A41),$B41,S41),入力シート②!$B:$H,3,0)=0,"",VLOOKUP(DATE(YEAR($A41),$B41,S41),入力シート②!$B:$H,3,0))</f>
        <v/>
      </c>
      <c r="T43" s="66" t="str">
        <f>IF(VLOOKUP(DATE(YEAR($A41),$B41,T41),入力シート②!$B:$H,3,0)=0,"",VLOOKUP(DATE(YEAR($A41),$B41,T41),入力シート②!$B:$H,3,0))</f>
        <v/>
      </c>
      <c r="U43" s="66" t="str">
        <f>IF(VLOOKUP(DATE(YEAR($A41),$B41,U41),入力シート②!$B:$H,3,0)=0,"",VLOOKUP(DATE(YEAR($A41),$B41,U41),入力シート②!$B:$H,3,0))</f>
        <v/>
      </c>
      <c r="V43" s="66" t="str">
        <f>IF(VLOOKUP(DATE(YEAR($A41),$B41,V41),入力シート②!$B:$H,3,0)=0,"",VLOOKUP(DATE(YEAR($A41),$B41,V41),入力シート②!$B:$H,3,0))</f>
        <v/>
      </c>
      <c r="W43" s="66" t="str">
        <f>IF(VLOOKUP(DATE(YEAR($A41),$B41,W41),入力シート②!$B:$H,3,0)=0,"",VLOOKUP(DATE(YEAR($A41),$B41,W41),入力シート②!$B:$H,3,0))</f>
        <v/>
      </c>
      <c r="X43" s="66" t="str">
        <f>IF(VLOOKUP(DATE(YEAR($A41),$B41,X41),入力シート②!$B:$H,3,0)=0,"",VLOOKUP(DATE(YEAR($A41),$B41,X41),入力シート②!$B:$H,3,0))</f>
        <v/>
      </c>
      <c r="Y43" s="66" t="str">
        <f>IF(VLOOKUP(DATE(YEAR($A41),$B41,Y41),入力シート②!$B:$H,3,0)=0,"",VLOOKUP(DATE(YEAR($A41),$B41,Y41),入力シート②!$B:$H,3,0))</f>
        <v/>
      </c>
      <c r="Z43" s="66" t="str">
        <f>IF(VLOOKUP(DATE(YEAR($A41),$B41,Z41),入力シート②!$B:$H,3,0)=0,"",VLOOKUP(DATE(YEAR($A41),$B41,Z41),入力シート②!$B:$H,3,0))</f>
        <v/>
      </c>
      <c r="AA43" s="66" t="str">
        <f>IF(VLOOKUP(DATE(YEAR($A41),$B41,AA41),入力シート②!$B:$H,3,0)=0,"",VLOOKUP(DATE(YEAR($A41),$B41,AA41),入力シート②!$B:$H,3,0))</f>
        <v/>
      </c>
      <c r="AB43" s="66" t="str">
        <f>IF(VLOOKUP(DATE(YEAR($A41),$B41,AB41),入力シート②!$B:$H,3,0)=0,"",VLOOKUP(DATE(YEAR($A41),$B41,AB41),入力シート②!$B:$H,3,0))</f>
        <v/>
      </c>
      <c r="AC43" s="66" t="str">
        <f>IF(VLOOKUP(DATE(YEAR($A41),$B41,AC41),入力シート②!$B:$H,3,0)=0,"",VLOOKUP(DATE(YEAR($A41),$B41,AC41),入力シート②!$B:$H,3,0))</f>
        <v/>
      </c>
      <c r="AD43" s="66" t="str">
        <f>IF(VLOOKUP(DATE(YEAR($A41),$B41,AD41),入力シート②!$B:$H,3,0)=0,"",VLOOKUP(DATE(YEAR($A41),$B41,AD41),入力シート②!$B:$H,3,0))</f>
        <v/>
      </c>
      <c r="AE43" s="66" t="str">
        <f>IF(VLOOKUP(DATE(YEAR($A41),$B41,AE41),入力シート②!$B:$H,3,0)=0,"",VLOOKUP(DATE(YEAR($A41),$B41,AE41),入力シート②!$B:$H,3,0))</f>
        <v/>
      </c>
      <c r="AF43" s="66" t="str">
        <f>IF(VLOOKUP(DATE(YEAR($A41),$B41,AF41),入力シート②!$B:$H,3,0)=0,"",VLOOKUP(DATE(YEAR($A41),$B41,AF41),入力シート②!$B:$H,3,0))</f>
        <v/>
      </c>
      <c r="AG43" s="66" t="str">
        <f>IF(DAY(EOMONTH($A41,0))&lt;29,"",IF(VLOOKUP(DATE(YEAR($A41),$B41,AG41),入力シート②!$B:$H,3,0)=0,"",VLOOKUP(DATE(YEAR($A41),$B41,AG41),入力シート②!$B:$H,3,0)))</f>
        <v/>
      </c>
      <c r="AH43" s="66" t="str">
        <f>IF(DAY(EOMONTH($A41,0))&lt;30,"",IF(VLOOKUP(DATE(YEAR($A41),$B41,AH41),入力シート②!$B:$H,3,0)=0,"",VLOOKUP(DATE(YEAR($A41),$B41,AH41),入力シート②!$B:$H,3,0)))</f>
        <v/>
      </c>
      <c r="AI43" s="71" t="str">
        <f>IF(DAY(EOMONTH($A41,0))&lt;31,"",IF(VLOOKUP(DATE(YEAR($A41),$B41,AI41),入力シート②!$B:$H,3,0)=0,"",VLOOKUP(DATE(YEAR($A41),$B41,AI41),入力シート②!$B:$H,3,0)))</f>
        <v/>
      </c>
      <c r="AJ43" s="115" t="s">
        <v>38</v>
      </c>
      <c r="AK43" s="116"/>
      <c r="AL43" s="116"/>
      <c r="AM43" s="116"/>
      <c r="AN43" s="116"/>
      <c r="AO43" s="116"/>
      <c r="AP43" s="119" t="str">
        <f>IF(COUNTIF(E43:AI43,"■")=0,"",ROUNDDOWN(AP42/AL41,4))</f>
        <v/>
      </c>
      <c r="AQ43" s="120"/>
      <c r="AR43" s="11"/>
      <c r="AS43" s="43"/>
      <c r="AT43" s="113" t="s">
        <v>47</v>
      </c>
      <c r="AU43" s="113" t="s">
        <v>9</v>
      </c>
      <c r="AV43" s="113" t="s">
        <v>45</v>
      </c>
      <c r="AW43" s="113" t="s">
        <v>43</v>
      </c>
    </row>
    <row r="44" spans="1:49" ht="16.5" customHeight="1">
      <c r="A44" s="143"/>
      <c r="B44" s="146"/>
      <c r="C44" s="125" t="s">
        <v>36</v>
      </c>
      <c r="D44" s="126"/>
      <c r="E44" s="65" t="str">
        <f>IF(VLOOKUP(DATE(YEAR($A41),$B41,E41),入力シート②!$B:$H,4,0)=0,"",VLOOKUP(DATE(YEAR($A41),$B41,E41),入力シート②!$B:$H,4,0))</f>
        <v/>
      </c>
      <c r="F44" s="66" t="str">
        <f>IF(VLOOKUP(DATE(YEAR($A41),$B41,F41),入力シート②!$B:$H,4,0)=0,"",VLOOKUP(DATE(YEAR($A41),$B41,F41),入力シート②!$B:$H,4,0))</f>
        <v/>
      </c>
      <c r="G44" s="66" t="str">
        <f>IF(VLOOKUP(DATE(YEAR($A41),$B41,G41),入力シート②!$B:$H,4,0)=0,"",VLOOKUP(DATE(YEAR($A41),$B41,G41),入力シート②!$B:$H,4,0))</f>
        <v/>
      </c>
      <c r="H44" s="66" t="str">
        <f>IF(VLOOKUP(DATE(YEAR($A41),$B41,H41),入力シート②!$B:$H,4,0)=0,"",VLOOKUP(DATE(YEAR($A41),$B41,H41),入力シート②!$B:$H,4,0))</f>
        <v/>
      </c>
      <c r="I44" s="66" t="str">
        <f>IF(VLOOKUP(DATE(YEAR($A41),$B41,I41),入力シート②!$B:$H,4,0)=0,"",VLOOKUP(DATE(YEAR($A41),$B41,I41),入力シート②!$B:$H,4,0))</f>
        <v/>
      </c>
      <c r="J44" s="66" t="str">
        <f>IF(VLOOKUP(DATE(YEAR($A41),$B41,J41),入力シート②!$B:$H,4,0)=0,"",VLOOKUP(DATE(YEAR($A41),$B41,J41),入力シート②!$B:$H,4,0))</f>
        <v/>
      </c>
      <c r="K44" s="66" t="str">
        <f>IF(VLOOKUP(DATE(YEAR($A41),$B41,K41),入力シート②!$B:$H,4,0)=0,"",VLOOKUP(DATE(YEAR($A41),$B41,K41),入力シート②!$B:$H,4,0))</f>
        <v/>
      </c>
      <c r="L44" s="66" t="str">
        <f>IF(VLOOKUP(DATE(YEAR($A41),$B41,L41),入力シート②!$B:$H,4,0)=0,"",VLOOKUP(DATE(YEAR($A41),$B41,L41),入力シート②!$B:$H,4,0))</f>
        <v/>
      </c>
      <c r="M44" s="66" t="str">
        <f>IF(VLOOKUP(DATE(YEAR($A41),$B41,M41),入力シート②!$B:$H,4,0)=0,"",VLOOKUP(DATE(YEAR($A41),$B41,M41),入力シート②!$B:$H,4,0))</f>
        <v/>
      </c>
      <c r="N44" s="66" t="str">
        <f>IF(VLOOKUP(DATE(YEAR($A41),$B41,N41),入力シート②!$B:$H,4,0)=0,"",VLOOKUP(DATE(YEAR($A41),$B41,N41),入力シート②!$B:$H,4,0))</f>
        <v/>
      </c>
      <c r="O44" s="66" t="str">
        <f>IF(VLOOKUP(DATE(YEAR($A41),$B41,O41),入力シート②!$B:$H,4,0)=0,"",VLOOKUP(DATE(YEAR($A41),$B41,O41),入力シート②!$B:$H,4,0))</f>
        <v/>
      </c>
      <c r="P44" s="66" t="str">
        <f>IF(VLOOKUP(DATE(YEAR($A41),$B41,P41),入力シート②!$B:$H,4,0)=0,"",VLOOKUP(DATE(YEAR($A41),$B41,P41),入力シート②!$B:$H,4,0))</f>
        <v/>
      </c>
      <c r="Q44" s="66" t="str">
        <f>IF(VLOOKUP(DATE(YEAR($A41),$B41,Q41),入力シート②!$B:$H,4,0)=0,"",VLOOKUP(DATE(YEAR($A41),$B41,Q41),入力シート②!$B:$H,4,0))</f>
        <v/>
      </c>
      <c r="R44" s="66" t="str">
        <f>IF(VLOOKUP(DATE(YEAR($A41),$B41,R41),入力シート②!$B:$H,4,0)=0,"",VLOOKUP(DATE(YEAR($A41),$B41,R41),入力シート②!$B:$H,4,0))</f>
        <v/>
      </c>
      <c r="S44" s="66" t="str">
        <f>IF(VLOOKUP(DATE(YEAR($A41),$B41,S41),入力シート②!$B:$H,4,0)=0,"",VLOOKUP(DATE(YEAR($A41),$B41,S41),入力シート②!$B:$H,4,0))</f>
        <v/>
      </c>
      <c r="T44" s="66" t="str">
        <f>IF(VLOOKUP(DATE(YEAR($A41),$B41,T41),入力シート②!$B:$H,4,0)=0,"",VLOOKUP(DATE(YEAR($A41),$B41,T41),入力シート②!$B:$H,4,0))</f>
        <v/>
      </c>
      <c r="U44" s="66" t="str">
        <f>IF(VLOOKUP(DATE(YEAR($A41),$B41,U41),入力シート②!$B:$H,4,0)=0,"",VLOOKUP(DATE(YEAR($A41),$B41,U41),入力シート②!$B:$H,4,0))</f>
        <v/>
      </c>
      <c r="V44" s="66" t="str">
        <f>IF(VLOOKUP(DATE(YEAR($A41),$B41,V41),入力シート②!$B:$H,4,0)=0,"",VLOOKUP(DATE(YEAR($A41),$B41,V41),入力シート②!$B:$H,4,0))</f>
        <v/>
      </c>
      <c r="W44" s="66" t="str">
        <f>IF(VLOOKUP(DATE(YEAR($A41),$B41,W41),入力シート②!$B:$H,4,0)=0,"",VLOOKUP(DATE(YEAR($A41),$B41,W41),入力シート②!$B:$H,4,0))</f>
        <v/>
      </c>
      <c r="X44" s="66" t="str">
        <f>IF(VLOOKUP(DATE(YEAR($A41),$B41,X41),入力シート②!$B:$H,4,0)=0,"",VLOOKUP(DATE(YEAR($A41),$B41,X41),入力シート②!$B:$H,4,0))</f>
        <v/>
      </c>
      <c r="Y44" s="66" t="str">
        <f>IF(VLOOKUP(DATE(YEAR($A41),$B41,Y41),入力シート②!$B:$H,4,0)=0,"",VLOOKUP(DATE(YEAR($A41),$B41,Y41),入力シート②!$B:$H,4,0))</f>
        <v/>
      </c>
      <c r="Z44" s="66" t="str">
        <f>IF(VLOOKUP(DATE(YEAR($A41),$B41,Z41),入力シート②!$B:$H,4,0)=0,"",VLOOKUP(DATE(YEAR($A41),$B41,Z41),入力シート②!$B:$H,4,0))</f>
        <v/>
      </c>
      <c r="AA44" s="66" t="str">
        <f>IF(VLOOKUP(DATE(YEAR($A41),$B41,AA41),入力シート②!$B:$H,4,0)=0,"",VLOOKUP(DATE(YEAR($A41),$B41,AA41),入力シート②!$B:$H,4,0))</f>
        <v/>
      </c>
      <c r="AB44" s="66" t="str">
        <f>IF(VLOOKUP(DATE(YEAR($A41),$B41,AB41),入力シート②!$B:$H,4,0)=0,"",VLOOKUP(DATE(YEAR($A41),$B41,AB41),入力シート②!$B:$H,4,0))</f>
        <v/>
      </c>
      <c r="AC44" s="66" t="str">
        <f>IF(VLOOKUP(DATE(YEAR($A41),$B41,AC41),入力シート②!$B:$H,4,0)=0,"",VLOOKUP(DATE(YEAR($A41),$B41,AC41),入力シート②!$B:$H,4,0))</f>
        <v/>
      </c>
      <c r="AD44" s="66" t="str">
        <f>IF(VLOOKUP(DATE(YEAR($A41),$B41,AD41),入力シート②!$B:$H,4,0)=0,"",VLOOKUP(DATE(YEAR($A41),$B41,AD41),入力シート②!$B:$H,4,0))</f>
        <v/>
      </c>
      <c r="AE44" s="66" t="str">
        <f>IF(VLOOKUP(DATE(YEAR($A41),$B41,AE41),入力シート②!$B:$H,4,0)=0,"",VLOOKUP(DATE(YEAR($A41),$B41,AE41),入力シート②!$B:$H,4,0))</f>
        <v/>
      </c>
      <c r="AF44" s="66" t="str">
        <f>IF(VLOOKUP(DATE(YEAR($A41),$B41,AF41),入力シート②!$B:$H,4,0)=0,"",VLOOKUP(DATE(YEAR($A41),$B41,AF41),入力シート②!$B:$H,4,0))</f>
        <v/>
      </c>
      <c r="AG44" s="66" t="str">
        <f>IF(DAY(EOMONTH($A41,0))&lt;29,"",IF(VLOOKUP(DATE(YEAR($A41),$B41,AG41),入力シート②!$B:$H,4,0)=0,"",VLOOKUP(DATE(YEAR($A41),$B41,AG41),入力シート②!$B:$H,4,0)))</f>
        <v/>
      </c>
      <c r="AH44" s="66" t="str">
        <f>IF(DAY(EOMONTH($A41,0))&lt;30,"",IF(VLOOKUP(DATE(YEAR($A41),$B41,AH41),入力シート②!$B:$H,4,0)=0,"",VLOOKUP(DATE(YEAR($A41),$B41,AH41),入力シート②!$B:$H,4,0)))</f>
        <v/>
      </c>
      <c r="AI44" s="71" t="str">
        <f>IF(DAY(EOMONTH($A41,0))&lt;31,"",IF(VLOOKUP(DATE(YEAR($A41),$B41,AI41),入力シート②!$B:$H,4,0)=0,"",VLOOKUP(DATE(YEAR($A41),$B41,AI41),入力シート②!$B:$H,4,0)))</f>
        <v/>
      </c>
      <c r="AJ44" s="131" t="s">
        <v>8</v>
      </c>
      <c r="AK44" s="109"/>
      <c r="AL44" s="109"/>
      <c r="AM44" s="109"/>
      <c r="AN44" s="109"/>
      <c r="AO44" s="109"/>
      <c r="AP44" s="109" t="str">
        <f>IF(COUNTIF(E43:AI43,"■")=0,"",IF(OR(AP42&gt;=AP41,AP43&gt;=0.285),"達成","×"))</f>
        <v/>
      </c>
      <c r="AQ44" s="110"/>
      <c r="AT44" s="114"/>
      <c r="AU44" s="114"/>
      <c r="AV44" s="114"/>
      <c r="AW44" s="114"/>
    </row>
    <row r="45" spans="1:49" ht="16.5" customHeight="1">
      <c r="A45" s="144"/>
      <c r="B45" s="147"/>
      <c r="C45" s="127" t="s">
        <v>4</v>
      </c>
      <c r="D45" s="128"/>
      <c r="E45" s="61" t="str">
        <f ca="1">VLOOKUP(DATE(YEAR($A41),B41,E41),入力シート②!$B:$H,7,0)</f>
        <v/>
      </c>
      <c r="F45" s="62" t="str">
        <f ca="1">VLOOKUP(DATE(YEAR($A41),B41,F41),入力シート②!$B:$H,7,0)</f>
        <v/>
      </c>
      <c r="G45" s="62" t="str">
        <f ca="1">VLOOKUP(DATE(YEAR($A41),B41,G41),入力シート②!$B:$H,7,0)</f>
        <v/>
      </c>
      <c r="H45" s="62" t="str">
        <f ca="1">VLOOKUP(DATE(YEAR($A41),B41,H41),入力シート②!$B:$H,7,0)</f>
        <v/>
      </c>
      <c r="I45" s="62" t="str">
        <f ca="1">VLOOKUP(DATE(YEAR($A41),B41,I41),入力シート②!$B:$H,7,0)</f>
        <v/>
      </c>
      <c r="J45" s="62" t="str">
        <f ca="1">VLOOKUP(DATE(YEAR($A41),B41,J41),入力シート②!$B:$H,7,0)</f>
        <v/>
      </c>
      <c r="K45" s="62" t="str">
        <f ca="1">VLOOKUP(DATE(YEAR($A41),B41,K41),入力シート②!$B:$H,7,0)</f>
        <v/>
      </c>
      <c r="L45" s="62" t="str">
        <f ca="1">VLOOKUP(DATE(YEAR($A41),B41,L41),入力シート②!$B:$H,7,0)</f>
        <v/>
      </c>
      <c r="M45" s="62" t="str">
        <f ca="1">VLOOKUP(DATE(YEAR($A41),B41,M41),入力シート②!$B:$H,7,0)</f>
        <v/>
      </c>
      <c r="N45" s="62" t="str">
        <f ca="1">VLOOKUP(DATE(YEAR($A41),B41,N41),入力シート②!$B:$H,7,0)</f>
        <v/>
      </c>
      <c r="O45" s="62" t="str">
        <f ca="1">VLOOKUP(DATE(YEAR($A41),B41,O41),入力シート②!$B:$H,7,0)</f>
        <v/>
      </c>
      <c r="P45" s="62" t="str">
        <f ca="1">VLOOKUP(DATE(YEAR($A41),B41,P41),入力シート②!$B:$H,7,0)</f>
        <v/>
      </c>
      <c r="Q45" s="62" t="str">
        <f ca="1">VLOOKUP(DATE(YEAR($A41),B41,Q41),入力シート②!$B:$H,7,0)</f>
        <v/>
      </c>
      <c r="R45" s="62" t="str">
        <f ca="1">VLOOKUP(DATE(YEAR($A41),B41,R41),入力シート②!$B:$H,7,0)</f>
        <v/>
      </c>
      <c r="S45" s="62" t="str">
        <f ca="1">VLOOKUP(DATE(YEAR($A41),B41,S41),入力シート②!$B:$H,7,0)</f>
        <v/>
      </c>
      <c r="T45" s="62" t="str">
        <f ca="1">VLOOKUP(DATE(YEAR($A41),B41,T41),入力シート②!$B:$H,7,0)</f>
        <v/>
      </c>
      <c r="U45" s="62" t="str">
        <f ca="1">VLOOKUP(DATE(YEAR($A41),B41,U41),入力シート②!$B:$H,7,0)</f>
        <v/>
      </c>
      <c r="V45" s="62" t="str">
        <f ca="1">VLOOKUP(DATE(YEAR($A41),B41,V41),入力シート②!$B:$H,7,0)</f>
        <v/>
      </c>
      <c r="W45" s="62" t="str">
        <f ca="1">VLOOKUP(DATE(YEAR($A41),B41,W41),入力シート②!$B:$H,7,0)</f>
        <v/>
      </c>
      <c r="X45" s="62" t="str">
        <f ca="1">VLOOKUP(DATE(YEAR($A41),B41,X41),入力シート②!$B:$H,7,0)</f>
        <v/>
      </c>
      <c r="Y45" s="62" t="str">
        <f ca="1">VLOOKUP(DATE(YEAR($A41),B41,Y41),入力シート②!$B:$H,7,0)</f>
        <v/>
      </c>
      <c r="Z45" s="62" t="str">
        <f ca="1">VLOOKUP(DATE(YEAR($A41),B41,Z41),入力シート②!$B:$H,7,0)</f>
        <v/>
      </c>
      <c r="AA45" s="62" t="str">
        <f ca="1">VLOOKUP(DATE(YEAR($A41),B41,AA41),入力シート②!$B:$H,7,0)</f>
        <v/>
      </c>
      <c r="AB45" s="62" t="str">
        <f ca="1">VLOOKUP(DATE(YEAR($A41),B41,AB41),入力シート②!$B:$H,7,0)</f>
        <v/>
      </c>
      <c r="AC45" s="62" t="str">
        <f ca="1">VLOOKUP(DATE(YEAR($A41),B41,AC41),入力シート②!$B:$H,7,0)</f>
        <v/>
      </c>
      <c r="AD45" s="62" t="str">
        <f ca="1">VLOOKUP(DATE(YEAR($A41),B41,AD41),入力シート②!$B:$H,7,0)</f>
        <v/>
      </c>
      <c r="AE45" s="62" t="str">
        <f ca="1">VLOOKUP(DATE(YEAR($A41),B41,AE41),入力シート②!$B:$H,7,0)</f>
        <v/>
      </c>
      <c r="AF45" s="62" t="str">
        <f ca="1">VLOOKUP(DATE(YEAR($A41),B41,AF41),入力シート②!$B:$H,7,0)</f>
        <v/>
      </c>
      <c r="AG45" s="62" t="str">
        <f ca="1">IF(DAY(EOMONTH($A41,0))&lt;29,"",VLOOKUP(DATE(YEAR($A41),$B41,AG41),入力シート②!$B:$H,7,0))</f>
        <v/>
      </c>
      <c r="AH45" s="62" t="str">
        <f ca="1">IF(DAY(EOMONTH($A41,0))&lt;30,"",VLOOKUP(DATE(YEAR($A41),$B41,AH41),入力シート②!$B:$H,7,0))</f>
        <v/>
      </c>
      <c r="AI45" s="72" t="str">
        <f ca="1">IF(DAY(EOMONTH($A41,0))&lt;31,"",VLOOKUP(DATE(YEAR($A41),$B41,AI41),入力シート②!$B:$H,7,0))</f>
        <v/>
      </c>
      <c r="AJ45" s="111" t="s">
        <v>45</v>
      </c>
      <c r="AK45" s="112"/>
      <c r="AL45" s="112" t="str">
        <f ca="1">IF(COUNTIF(E45:AI45,"-")+COUNTIF(E45:AI45,"達成")+COUNTIF(E45:AI45,"×")=0,"",COUNTIF(E45:AI45,"達成")+COUNTIF(E45:AI45,"×"))</f>
        <v/>
      </c>
      <c r="AM45" s="112"/>
      <c r="AN45" s="112" t="s">
        <v>43</v>
      </c>
      <c r="AO45" s="112"/>
      <c r="AP45" s="109" t="str">
        <f ca="1">IF(COUNTIF(E45:AI45,"-")+COUNTIF(E45:AI45,"達成")+COUNTIF(E45:AI45,"×")=0,"",COUNTIF(E45:AI45,"達成"))</f>
        <v/>
      </c>
      <c r="AQ45" s="110"/>
      <c r="AT45" s="31">
        <f>IF(AP44="達成",1,0)</f>
        <v>0</v>
      </c>
      <c r="AU45" s="31">
        <f>IF(AP44="×",1,0)</f>
        <v>0</v>
      </c>
      <c r="AV45" s="31" t="str">
        <f ca="1">AL45</f>
        <v/>
      </c>
      <c r="AW45" s="31" t="str">
        <f ca="1">AP45</f>
        <v/>
      </c>
    </row>
    <row r="46" spans="1:49" ht="16.5" customHeight="1">
      <c r="A46" s="132">
        <f>EOMONTH(A41,0)+1</f>
        <v>46478</v>
      </c>
      <c r="B46" s="145">
        <f t="shared" ref="B46" si="141">MONTH(A46)</f>
        <v>4</v>
      </c>
      <c r="C46" s="129" t="s">
        <v>0</v>
      </c>
      <c r="D46" s="130"/>
      <c r="E46" s="63">
        <v>1</v>
      </c>
      <c r="F46" s="64">
        <v>2</v>
      </c>
      <c r="G46" s="64">
        <v>3</v>
      </c>
      <c r="H46" s="64">
        <v>4</v>
      </c>
      <c r="I46" s="64">
        <v>5</v>
      </c>
      <c r="J46" s="64">
        <v>6</v>
      </c>
      <c r="K46" s="64">
        <v>7</v>
      </c>
      <c r="L46" s="64">
        <v>8</v>
      </c>
      <c r="M46" s="64">
        <v>9</v>
      </c>
      <c r="N46" s="64">
        <v>10</v>
      </c>
      <c r="O46" s="64">
        <v>11</v>
      </c>
      <c r="P46" s="64">
        <v>12</v>
      </c>
      <c r="Q46" s="64">
        <v>13</v>
      </c>
      <c r="R46" s="64">
        <v>14</v>
      </c>
      <c r="S46" s="64">
        <v>15</v>
      </c>
      <c r="T46" s="64">
        <v>16</v>
      </c>
      <c r="U46" s="64">
        <v>17</v>
      </c>
      <c r="V46" s="64">
        <v>18</v>
      </c>
      <c r="W46" s="64">
        <v>19</v>
      </c>
      <c r="X46" s="64">
        <v>20</v>
      </c>
      <c r="Y46" s="64">
        <v>21</v>
      </c>
      <c r="Z46" s="64">
        <v>22</v>
      </c>
      <c r="AA46" s="64">
        <v>23</v>
      </c>
      <c r="AB46" s="64">
        <v>24</v>
      </c>
      <c r="AC46" s="64">
        <v>25</v>
      </c>
      <c r="AD46" s="64">
        <v>26</v>
      </c>
      <c r="AE46" s="64">
        <v>27</v>
      </c>
      <c r="AF46" s="64">
        <v>28</v>
      </c>
      <c r="AG46" s="64">
        <f>IF(DAY(EOMONTH($A46,0))&lt;29,"",29)</f>
        <v>29</v>
      </c>
      <c r="AH46" s="64">
        <f>IF(DAY(EOMONTH($A46,0))&lt;30,"",30)</f>
        <v>30</v>
      </c>
      <c r="AI46" s="67" t="str">
        <f>IF(DAY(EOMONTH($A46,0))&lt;31,"",31)</f>
        <v/>
      </c>
      <c r="AJ46" s="150" t="s">
        <v>42</v>
      </c>
      <c r="AK46" s="151"/>
      <c r="AL46" s="151" t="str">
        <f>IF(COUNTIF(E48:AI48,"■")=0,"",COUNTIF(E48:AI48,"■"))</f>
        <v/>
      </c>
      <c r="AM46" s="151"/>
      <c r="AN46" s="151" t="s">
        <v>44</v>
      </c>
      <c r="AO46" s="151"/>
      <c r="AP46" s="121" t="str">
        <f>IF(COUNTIF(E48:AI48,"■")=0,"",COUNTIFS(E47:AI47,1,E48:AI48,"■")+COUNTIFS(E47:AI47,7,E48:AI48,"■"))</f>
        <v/>
      </c>
      <c r="AQ46" s="122"/>
    </row>
    <row r="47" spans="1:49" ht="16.5" customHeight="1">
      <c r="A47" s="143"/>
      <c r="B47" s="146"/>
      <c r="C47" s="123" t="s">
        <v>1</v>
      </c>
      <c r="D47" s="124"/>
      <c r="E47" s="68">
        <f>WEEKDAY(DATE(YEAR($A46),$B46,E46),1)</f>
        <v>5</v>
      </c>
      <c r="F47" s="69">
        <f t="shared" ref="F47" si="142">WEEKDAY(DATE(YEAR($A46),$B46,F46),1)</f>
        <v>6</v>
      </c>
      <c r="G47" s="69">
        <f t="shared" ref="G47" si="143">WEEKDAY(DATE(YEAR($A46),$B46,G46),1)</f>
        <v>7</v>
      </c>
      <c r="H47" s="69">
        <f t="shared" ref="H47" si="144">WEEKDAY(DATE(YEAR($A46),$B46,H46),1)</f>
        <v>1</v>
      </c>
      <c r="I47" s="69">
        <f t="shared" ref="I47" si="145">WEEKDAY(DATE(YEAR($A46),$B46,I46),1)</f>
        <v>2</v>
      </c>
      <c r="J47" s="69">
        <f t="shared" ref="J47" si="146">WEEKDAY(DATE(YEAR($A46),$B46,J46),1)</f>
        <v>3</v>
      </c>
      <c r="K47" s="69">
        <f t="shared" ref="K47" si="147">WEEKDAY(DATE(YEAR($A46),$B46,K46),1)</f>
        <v>4</v>
      </c>
      <c r="L47" s="69">
        <f t="shared" ref="L47" si="148">WEEKDAY(DATE(YEAR($A46),$B46,L46),1)</f>
        <v>5</v>
      </c>
      <c r="M47" s="69">
        <f t="shared" ref="M47" si="149">WEEKDAY(DATE(YEAR($A46),$B46,M46),1)</f>
        <v>6</v>
      </c>
      <c r="N47" s="69">
        <f t="shared" ref="N47" si="150">WEEKDAY(DATE(YEAR($A46),$B46,N46),1)</f>
        <v>7</v>
      </c>
      <c r="O47" s="69">
        <f t="shared" ref="O47" si="151">WEEKDAY(DATE(YEAR($A46),$B46,O46),1)</f>
        <v>1</v>
      </c>
      <c r="P47" s="69">
        <f t="shared" ref="P47" si="152">WEEKDAY(DATE(YEAR($A46),$B46,P46),1)</f>
        <v>2</v>
      </c>
      <c r="Q47" s="69">
        <f t="shared" ref="Q47" si="153">WEEKDAY(DATE(YEAR($A46),$B46,Q46),1)</f>
        <v>3</v>
      </c>
      <c r="R47" s="69">
        <f t="shared" ref="R47" si="154">WEEKDAY(DATE(YEAR($A46),$B46,R46),1)</f>
        <v>4</v>
      </c>
      <c r="S47" s="69">
        <f t="shared" ref="S47" si="155">WEEKDAY(DATE(YEAR($A46),$B46,S46),1)</f>
        <v>5</v>
      </c>
      <c r="T47" s="69">
        <f t="shared" ref="T47" si="156">WEEKDAY(DATE(YEAR($A46),$B46,T46),1)</f>
        <v>6</v>
      </c>
      <c r="U47" s="69">
        <f t="shared" ref="U47" si="157">WEEKDAY(DATE(YEAR($A46),$B46,U46),1)</f>
        <v>7</v>
      </c>
      <c r="V47" s="69">
        <f t="shared" ref="V47" si="158">WEEKDAY(DATE(YEAR($A46),$B46,V46),1)</f>
        <v>1</v>
      </c>
      <c r="W47" s="69">
        <f t="shared" ref="W47" si="159">WEEKDAY(DATE(YEAR($A46),$B46,W46),1)</f>
        <v>2</v>
      </c>
      <c r="X47" s="69">
        <f t="shared" ref="X47" si="160">WEEKDAY(DATE(YEAR($A46),$B46,X46),1)</f>
        <v>3</v>
      </c>
      <c r="Y47" s="69">
        <f t="shared" ref="Y47" si="161">WEEKDAY(DATE(YEAR($A46),$B46,Y46),1)</f>
        <v>4</v>
      </c>
      <c r="Z47" s="69">
        <f t="shared" ref="Z47" si="162">WEEKDAY(DATE(YEAR($A46),$B46,Z46),1)</f>
        <v>5</v>
      </c>
      <c r="AA47" s="69">
        <f t="shared" ref="AA47" si="163">WEEKDAY(DATE(YEAR($A46),$B46,AA46),1)</f>
        <v>6</v>
      </c>
      <c r="AB47" s="69">
        <f t="shared" ref="AB47" si="164">WEEKDAY(DATE(YEAR($A46),$B46,AB46),1)</f>
        <v>7</v>
      </c>
      <c r="AC47" s="69">
        <f t="shared" ref="AC47" si="165">WEEKDAY(DATE(YEAR($A46),$B46,AC46),1)</f>
        <v>1</v>
      </c>
      <c r="AD47" s="69">
        <f t="shared" ref="AD47" si="166">WEEKDAY(DATE(YEAR($A46),$B46,AD46),1)</f>
        <v>2</v>
      </c>
      <c r="AE47" s="69">
        <f t="shared" ref="AE47" si="167">WEEKDAY(DATE(YEAR($A46),$B46,AE46),1)</f>
        <v>3</v>
      </c>
      <c r="AF47" s="69">
        <f t="shared" ref="AF47" si="168">WEEKDAY(DATE(YEAR($A46),$B46,AF46),1)</f>
        <v>4</v>
      </c>
      <c r="AG47" s="69">
        <f>IF(DAY(EOMONTH($A46,0))&lt;29,"",WEEKDAY(DATE(YEAR($A46),$B46,AG46),1))</f>
        <v>5</v>
      </c>
      <c r="AH47" s="69">
        <f>IF(DAY(EOMONTH($A46,0))&lt;30,"",WEEKDAY(DATE(YEAR($A46),$B46,AH46),1))</f>
        <v>6</v>
      </c>
      <c r="AI47" s="70" t="str">
        <f>IF(DAY(EOMONTH($A46,0))&lt;31,"",WEEKDAY(DATE(YEAR($A46),$B46,AI46),1))</f>
        <v/>
      </c>
      <c r="AJ47" s="115" t="s">
        <v>37</v>
      </c>
      <c r="AK47" s="116"/>
      <c r="AL47" s="116"/>
      <c r="AM47" s="116"/>
      <c r="AN47" s="116"/>
      <c r="AO47" s="116"/>
      <c r="AP47" s="117" t="str">
        <f>IF(COUNTIF(E48:AI48,"■")=0,"",COUNTIF(E49:AI49,"○")+COUNTIF(E49:AI49,"●"))</f>
        <v/>
      </c>
      <c r="AQ47" s="118"/>
      <c r="AR47" s="10"/>
    </row>
    <row r="48" spans="1:49" ht="16.5" customHeight="1">
      <c r="A48" s="143"/>
      <c r="B48" s="146"/>
      <c r="C48" s="123" t="s">
        <v>2</v>
      </c>
      <c r="D48" s="124"/>
      <c r="E48" s="65" t="str">
        <f>IF(VLOOKUP(DATE(YEAR($A46),$B46,E46),入力シート②!$B:$H,3,0)=0,"",VLOOKUP(DATE(YEAR($A46),$B46,E46),入力シート②!$B:$H,3,0))</f>
        <v/>
      </c>
      <c r="F48" s="66" t="str">
        <f>IF(VLOOKUP(DATE(YEAR($A46),$B46,F46),入力シート②!$B:$H,3,0)=0,"",VLOOKUP(DATE(YEAR($A46),$B46,F46),入力シート②!$B:$H,3,0))</f>
        <v/>
      </c>
      <c r="G48" s="66" t="str">
        <f>IF(VLOOKUP(DATE(YEAR($A46),$B46,G46),入力シート②!$B:$H,3,0)=0,"",VLOOKUP(DATE(YEAR($A46),$B46,G46),入力シート②!$B:$H,3,0))</f>
        <v/>
      </c>
      <c r="H48" s="66" t="str">
        <f>IF(VLOOKUP(DATE(YEAR($A46),$B46,H46),入力シート②!$B:$H,3,0)=0,"",VLOOKUP(DATE(YEAR($A46),$B46,H46),入力シート②!$B:$H,3,0))</f>
        <v/>
      </c>
      <c r="I48" s="66" t="str">
        <f>IF(VLOOKUP(DATE(YEAR($A46),$B46,I46),入力シート②!$B:$H,3,0)=0,"",VLOOKUP(DATE(YEAR($A46),$B46,I46),入力シート②!$B:$H,3,0))</f>
        <v/>
      </c>
      <c r="J48" s="66" t="str">
        <f>IF(VLOOKUP(DATE(YEAR($A46),$B46,J46),入力シート②!$B:$H,3,0)=0,"",VLOOKUP(DATE(YEAR($A46),$B46,J46),入力シート②!$B:$H,3,0))</f>
        <v/>
      </c>
      <c r="K48" s="66" t="str">
        <f>IF(VLOOKUP(DATE(YEAR($A46),$B46,K46),入力シート②!$B:$H,3,0)=0,"",VLOOKUP(DATE(YEAR($A46),$B46,K46),入力シート②!$B:$H,3,0))</f>
        <v/>
      </c>
      <c r="L48" s="66" t="str">
        <f>IF(VLOOKUP(DATE(YEAR($A46),$B46,L46),入力シート②!$B:$H,3,0)=0,"",VLOOKUP(DATE(YEAR($A46),$B46,L46),入力シート②!$B:$H,3,0))</f>
        <v/>
      </c>
      <c r="M48" s="66" t="str">
        <f>IF(VLOOKUP(DATE(YEAR($A46),$B46,M46),入力シート②!$B:$H,3,0)=0,"",VLOOKUP(DATE(YEAR($A46),$B46,M46),入力シート②!$B:$H,3,0))</f>
        <v/>
      </c>
      <c r="N48" s="66" t="str">
        <f>IF(VLOOKUP(DATE(YEAR($A46),$B46,N46),入力シート②!$B:$H,3,0)=0,"",VLOOKUP(DATE(YEAR($A46),$B46,N46),入力シート②!$B:$H,3,0))</f>
        <v/>
      </c>
      <c r="O48" s="66" t="str">
        <f>IF(VLOOKUP(DATE(YEAR($A46),$B46,O46),入力シート②!$B:$H,3,0)=0,"",VLOOKUP(DATE(YEAR($A46),$B46,O46),入力シート②!$B:$H,3,0))</f>
        <v/>
      </c>
      <c r="P48" s="66" t="str">
        <f>IF(VLOOKUP(DATE(YEAR($A46),$B46,P46),入力シート②!$B:$H,3,0)=0,"",VLOOKUP(DATE(YEAR($A46),$B46,P46),入力シート②!$B:$H,3,0))</f>
        <v/>
      </c>
      <c r="Q48" s="66" t="str">
        <f>IF(VLOOKUP(DATE(YEAR($A46),$B46,Q46),入力シート②!$B:$H,3,0)=0,"",VLOOKUP(DATE(YEAR($A46),$B46,Q46),入力シート②!$B:$H,3,0))</f>
        <v/>
      </c>
      <c r="R48" s="66" t="str">
        <f>IF(VLOOKUP(DATE(YEAR($A46),$B46,R46),入力シート②!$B:$H,3,0)=0,"",VLOOKUP(DATE(YEAR($A46),$B46,R46),入力シート②!$B:$H,3,0))</f>
        <v/>
      </c>
      <c r="S48" s="66" t="str">
        <f>IF(VLOOKUP(DATE(YEAR($A46),$B46,S46),入力シート②!$B:$H,3,0)=0,"",VLOOKUP(DATE(YEAR($A46),$B46,S46),入力シート②!$B:$H,3,0))</f>
        <v/>
      </c>
      <c r="T48" s="66" t="str">
        <f>IF(VLOOKUP(DATE(YEAR($A46),$B46,T46),入力シート②!$B:$H,3,0)=0,"",VLOOKUP(DATE(YEAR($A46),$B46,T46),入力シート②!$B:$H,3,0))</f>
        <v/>
      </c>
      <c r="U48" s="66" t="str">
        <f>IF(VLOOKUP(DATE(YEAR($A46),$B46,U46),入力シート②!$B:$H,3,0)=0,"",VLOOKUP(DATE(YEAR($A46),$B46,U46),入力シート②!$B:$H,3,0))</f>
        <v/>
      </c>
      <c r="V48" s="66" t="str">
        <f>IF(VLOOKUP(DATE(YEAR($A46),$B46,V46),入力シート②!$B:$H,3,0)=0,"",VLOOKUP(DATE(YEAR($A46),$B46,V46),入力シート②!$B:$H,3,0))</f>
        <v/>
      </c>
      <c r="W48" s="66" t="str">
        <f>IF(VLOOKUP(DATE(YEAR($A46),$B46,W46),入力シート②!$B:$H,3,0)=0,"",VLOOKUP(DATE(YEAR($A46),$B46,W46),入力シート②!$B:$H,3,0))</f>
        <v/>
      </c>
      <c r="X48" s="66" t="str">
        <f>IF(VLOOKUP(DATE(YEAR($A46),$B46,X46),入力シート②!$B:$H,3,0)=0,"",VLOOKUP(DATE(YEAR($A46),$B46,X46),入力シート②!$B:$H,3,0))</f>
        <v/>
      </c>
      <c r="Y48" s="66" t="str">
        <f>IF(VLOOKUP(DATE(YEAR($A46),$B46,Y46),入力シート②!$B:$H,3,0)=0,"",VLOOKUP(DATE(YEAR($A46),$B46,Y46),入力シート②!$B:$H,3,0))</f>
        <v/>
      </c>
      <c r="Z48" s="66" t="str">
        <f>IF(VLOOKUP(DATE(YEAR($A46),$B46,Z46),入力シート②!$B:$H,3,0)=0,"",VLOOKUP(DATE(YEAR($A46),$B46,Z46),入力シート②!$B:$H,3,0))</f>
        <v/>
      </c>
      <c r="AA48" s="66" t="str">
        <f>IF(VLOOKUP(DATE(YEAR($A46),$B46,AA46),入力シート②!$B:$H,3,0)=0,"",VLOOKUP(DATE(YEAR($A46),$B46,AA46),入力シート②!$B:$H,3,0))</f>
        <v/>
      </c>
      <c r="AB48" s="66" t="str">
        <f>IF(VLOOKUP(DATE(YEAR($A46),$B46,AB46),入力シート②!$B:$H,3,0)=0,"",VLOOKUP(DATE(YEAR($A46),$B46,AB46),入力シート②!$B:$H,3,0))</f>
        <v/>
      </c>
      <c r="AC48" s="66" t="str">
        <f>IF(VLOOKUP(DATE(YEAR($A46),$B46,AC46),入力シート②!$B:$H,3,0)=0,"",VLOOKUP(DATE(YEAR($A46),$B46,AC46),入力シート②!$B:$H,3,0))</f>
        <v/>
      </c>
      <c r="AD48" s="66" t="str">
        <f>IF(VLOOKUP(DATE(YEAR($A46),$B46,AD46),入力シート②!$B:$H,3,0)=0,"",VLOOKUP(DATE(YEAR($A46),$B46,AD46),入力シート②!$B:$H,3,0))</f>
        <v/>
      </c>
      <c r="AE48" s="66" t="str">
        <f>IF(VLOOKUP(DATE(YEAR($A46),$B46,AE46),入力シート②!$B:$H,3,0)=0,"",VLOOKUP(DATE(YEAR($A46),$B46,AE46),入力シート②!$B:$H,3,0))</f>
        <v/>
      </c>
      <c r="AF48" s="66" t="str">
        <f>IF(VLOOKUP(DATE(YEAR($A46),$B46,AF46),入力シート②!$B:$H,3,0)=0,"",VLOOKUP(DATE(YEAR($A46),$B46,AF46),入力シート②!$B:$H,3,0))</f>
        <v/>
      </c>
      <c r="AG48" s="66" t="str">
        <f>IF(DAY(EOMONTH($A46,0))&lt;29,"",IF(VLOOKUP(DATE(YEAR($A46),$B46,AG46),入力シート②!$B:$H,3,0)=0,"",VLOOKUP(DATE(YEAR($A46),$B46,AG46),入力シート②!$B:$H,3,0)))</f>
        <v/>
      </c>
      <c r="AH48" s="66" t="str">
        <f>IF(DAY(EOMONTH($A46,0))&lt;30,"",IF(VLOOKUP(DATE(YEAR($A46),$B46,AH46),入力シート②!$B:$H,3,0)=0,"",VLOOKUP(DATE(YEAR($A46),$B46,AH46),入力シート②!$B:$H,3,0)))</f>
        <v/>
      </c>
      <c r="AI48" s="71" t="str">
        <f>IF(DAY(EOMONTH($A46,0))&lt;31,"",IF(VLOOKUP(DATE(YEAR($A46),$B46,AI46),入力シート②!$B:$H,3,0)=0,"",VLOOKUP(DATE(YEAR($A46),$B46,AI46),入力シート②!$B:$H,3,0)))</f>
        <v/>
      </c>
      <c r="AJ48" s="115" t="s">
        <v>38</v>
      </c>
      <c r="AK48" s="116"/>
      <c r="AL48" s="116"/>
      <c r="AM48" s="116"/>
      <c r="AN48" s="116"/>
      <c r="AO48" s="116"/>
      <c r="AP48" s="119" t="str">
        <f>IF(COUNTIF(E48:AI48,"■")=0,"",ROUNDDOWN(AP47/AL46,4))</f>
        <v/>
      </c>
      <c r="AQ48" s="120"/>
      <c r="AR48" s="11"/>
      <c r="AS48" s="43"/>
      <c r="AT48" s="113" t="s">
        <v>47</v>
      </c>
      <c r="AU48" s="113" t="s">
        <v>9</v>
      </c>
      <c r="AV48" s="113" t="s">
        <v>45</v>
      </c>
      <c r="AW48" s="113" t="s">
        <v>43</v>
      </c>
    </row>
    <row r="49" spans="1:49" ht="16.5" customHeight="1">
      <c r="A49" s="143"/>
      <c r="B49" s="146"/>
      <c r="C49" s="125" t="s">
        <v>36</v>
      </c>
      <c r="D49" s="126"/>
      <c r="E49" s="65" t="str">
        <f>IF(VLOOKUP(DATE(YEAR($A46),$B46,E46),入力シート②!$B:$H,4,0)=0,"",VLOOKUP(DATE(YEAR($A46),$B46,E46),入力シート②!$B:$H,4,0))</f>
        <v/>
      </c>
      <c r="F49" s="66" t="str">
        <f>IF(VLOOKUP(DATE(YEAR($A46),$B46,F46),入力シート②!$B:$H,4,0)=0,"",VLOOKUP(DATE(YEAR($A46),$B46,F46),入力シート②!$B:$H,4,0))</f>
        <v/>
      </c>
      <c r="G49" s="66" t="str">
        <f>IF(VLOOKUP(DATE(YEAR($A46),$B46,G46),入力シート②!$B:$H,4,0)=0,"",VLOOKUP(DATE(YEAR($A46),$B46,G46),入力シート②!$B:$H,4,0))</f>
        <v/>
      </c>
      <c r="H49" s="66" t="str">
        <f>IF(VLOOKUP(DATE(YEAR($A46),$B46,H46),入力シート②!$B:$H,4,0)=0,"",VLOOKUP(DATE(YEAR($A46),$B46,H46),入力シート②!$B:$H,4,0))</f>
        <v/>
      </c>
      <c r="I49" s="66" t="str">
        <f>IF(VLOOKUP(DATE(YEAR($A46),$B46,I46),入力シート②!$B:$H,4,0)=0,"",VLOOKUP(DATE(YEAR($A46),$B46,I46),入力シート②!$B:$H,4,0))</f>
        <v/>
      </c>
      <c r="J49" s="66" t="str">
        <f>IF(VLOOKUP(DATE(YEAR($A46),$B46,J46),入力シート②!$B:$H,4,0)=0,"",VLOOKUP(DATE(YEAR($A46),$B46,J46),入力シート②!$B:$H,4,0))</f>
        <v/>
      </c>
      <c r="K49" s="66" t="str">
        <f>IF(VLOOKUP(DATE(YEAR($A46),$B46,K46),入力シート②!$B:$H,4,0)=0,"",VLOOKUP(DATE(YEAR($A46),$B46,K46),入力シート②!$B:$H,4,0))</f>
        <v/>
      </c>
      <c r="L49" s="66" t="str">
        <f>IF(VLOOKUP(DATE(YEAR($A46),$B46,L46),入力シート②!$B:$H,4,0)=0,"",VLOOKUP(DATE(YEAR($A46),$B46,L46),入力シート②!$B:$H,4,0))</f>
        <v/>
      </c>
      <c r="M49" s="66" t="str">
        <f>IF(VLOOKUP(DATE(YEAR($A46),$B46,M46),入力シート②!$B:$H,4,0)=0,"",VLOOKUP(DATE(YEAR($A46),$B46,M46),入力シート②!$B:$H,4,0))</f>
        <v/>
      </c>
      <c r="N49" s="66" t="str">
        <f>IF(VLOOKUP(DATE(YEAR($A46),$B46,N46),入力シート②!$B:$H,4,0)=0,"",VLOOKUP(DATE(YEAR($A46),$B46,N46),入力シート②!$B:$H,4,0))</f>
        <v/>
      </c>
      <c r="O49" s="66" t="str">
        <f>IF(VLOOKUP(DATE(YEAR($A46),$B46,O46),入力シート②!$B:$H,4,0)=0,"",VLOOKUP(DATE(YEAR($A46),$B46,O46),入力シート②!$B:$H,4,0))</f>
        <v/>
      </c>
      <c r="P49" s="66" t="str">
        <f>IF(VLOOKUP(DATE(YEAR($A46),$B46,P46),入力シート②!$B:$H,4,0)=0,"",VLOOKUP(DATE(YEAR($A46),$B46,P46),入力シート②!$B:$H,4,0))</f>
        <v/>
      </c>
      <c r="Q49" s="66" t="str">
        <f>IF(VLOOKUP(DATE(YEAR($A46),$B46,Q46),入力シート②!$B:$H,4,0)=0,"",VLOOKUP(DATE(YEAR($A46),$B46,Q46),入力シート②!$B:$H,4,0))</f>
        <v/>
      </c>
      <c r="R49" s="66" t="str">
        <f>IF(VLOOKUP(DATE(YEAR($A46),$B46,R46),入力シート②!$B:$H,4,0)=0,"",VLOOKUP(DATE(YEAR($A46),$B46,R46),入力シート②!$B:$H,4,0))</f>
        <v/>
      </c>
      <c r="S49" s="66" t="str">
        <f>IF(VLOOKUP(DATE(YEAR($A46),$B46,S46),入力シート②!$B:$H,4,0)=0,"",VLOOKUP(DATE(YEAR($A46),$B46,S46),入力シート②!$B:$H,4,0))</f>
        <v/>
      </c>
      <c r="T49" s="66" t="str">
        <f>IF(VLOOKUP(DATE(YEAR($A46),$B46,T46),入力シート②!$B:$H,4,0)=0,"",VLOOKUP(DATE(YEAR($A46),$B46,T46),入力シート②!$B:$H,4,0))</f>
        <v/>
      </c>
      <c r="U49" s="66" t="str">
        <f>IF(VLOOKUP(DATE(YEAR($A46),$B46,U46),入力シート②!$B:$H,4,0)=0,"",VLOOKUP(DATE(YEAR($A46),$B46,U46),入力シート②!$B:$H,4,0))</f>
        <v/>
      </c>
      <c r="V49" s="66" t="str">
        <f>IF(VLOOKUP(DATE(YEAR($A46),$B46,V46),入力シート②!$B:$H,4,0)=0,"",VLOOKUP(DATE(YEAR($A46),$B46,V46),入力シート②!$B:$H,4,0))</f>
        <v/>
      </c>
      <c r="W49" s="66" t="str">
        <f>IF(VLOOKUP(DATE(YEAR($A46),$B46,W46),入力シート②!$B:$H,4,0)=0,"",VLOOKUP(DATE(YEAR($A46),$B46,W46),入力シート②!$B:$H,4,0))</f>
        <v/>
      </c>
      <c r="X49" s="66" t="str">
        <f>IF(VLOOKUP(DATE(YEAR($A46),$B46,X46),入力シート②!$B:$H,4,0)=0,"",VLOOKUP(DATE(YEAR($A46),$B46,X46),入力シート②!$B:$H,4,0))</f>
        <v/>
      </c>
      <c r="Y49" s="66" t="str">
        <f>IF(VLOOKUP(DATE(YEAR($A46),$B46,Y46),入力シート②!$B:$H,4,0)=0,"",VLOOKUP(DATE(YEAR($A46),$B46,Y46),入力シート②!$B:$H,4,0))</f>
        <v/>
      </c>
      <c r="Z49" s="66" t="str">
        <f>IF(VLOOKUP(DATE(YEAR($A46),$B46,Z46),入力シート②!$B:$H,4,0)=0,"",VLOOKUP(DATE(YEAR($A46),$B46,Z46),入力シート②!$B:$H,4,0))</f>
        <v/>
      </c>
      <c r="AA49" s="66" t="str">
        <f>IF(VLOOKUP(DATE(YEAR($A46),$B46,AA46),入力シート②!$B:$H,4,0)=0,"",VLOOKUP(DATE(YEAR($A46),$B46,AA46),入力シート②!$B:$H,4,0))</f>
        <v/>
      </c>
      <c r="AB49" s="66" t="str">
        <f>IF(VLOOKUP(DATE(YEAR($A46),$B46,AB46),入力シート②!$B:$H,4,0)=0,"",VLOOKUP(DATE(YEAR($A46),$B46,AB46),入力シート②!$B:$H,4,0))</f>
        <v/>
      </c>
      <c r="AC49" s="66" t="str">
        <f>IF(VLOOKUP(DATE(YEAR($A46),$B46,AC46),入力シート②!$B:$H,4,0)=0,"",VLOOKUP(DATE(YEAR($A46),$B46,AC46),入力シート②!$B:$H,4,0))</f>
        <v/>
      </c>
      <c r="AD49" s="66" t="str">
        <f>IF(VLOOKUP(DATE(YEAR($A46),$B46,AD46),入力シート②!$B:$H,4,0)=0,"",VLOOKUP(DATE(YEAR($A46),$B46,AD46),入力シート②!$B:$H,4,0))</f>
        <v/>
      </c>
      <c r="AE49" s="66" t="str">
        <f>IF(VLOOKUP(DATE(YEAR($A46),$B46,AE46),入力シート②!$B:$H,4,0)=0,"",VLOOKUP(DATE(YEAR($A46),$B46,AE46),入力シート②!$B:$H,4,0))</f>
        <v/>
      </c>
      <c r="AF49" s="66" t="str">
        <f>IF(VLOOKUP(DATE(YEAR($A46),$B46,AF46),入力シート②!$B:$H,4,0)=0,"",VLOOKUP(DATE(YEAR($A46),$B46,AF46),入力シート②!$B:$H,4,0))</f>
        <v/>
      </c>
      <c r="AG49" s="66" t="str">
        <f>IF(DAY(EOMONTH($A46,0))&lt;29,"",IF(VLOOKUP(DATE(YEAR($A46),$B46,AG46),入力シート②!$B:$H,4,0)=0,"",VLOOKUP(DATE(YEAR($A46),$B46,AG46),入力シート②!$B:$H,4,0)))</f>
        <v/>
      </c>
      <c r="AH49" s="66" t="str">
        <f>IF(DAY(EOMONTH($A46,0))&lt;30,"",IF(VLOOKUP(DATE(YEAR($A46),$B46,AH46),入力シート②!$B:$H,4,0)=0,"",VLOOKUP(DATE(YEAR($A46),$B46,AH46),入力シート②!$B:$H,4,0)))</f>
        <v/>
      </c>
      <c r="AI49" s="71" t="str">
        <f>IF(DAY(EOMONTH($A46,0))&lt;31,"",IF(VLOOKUP(DATE(YEAR($A46),$B46,AI46),入力シート②!$B:$H,4,0)=0,"",VLOOKUP(DATE(YEAR($A46),$B46,AI46),入力シート②!$B:$H,4,0)))</f>
        <v/>
      </c>
      <c r="AJ49" s="131" t="s">
        <v>8</v>
      </c>
      <c r="AK49" s="109"/>
      <c r="AL49" s="109"/>
      <c r="AM49" s="109"/>
      <c r="AN49" s="109"/>
      <c r="AO49" s="109"/>
      <c r="AP49" s="109" t="str">
        <f>IF(COUNTIF(E48:AI48,"■")=0,"",IF(OR(AP47&gt;=AP46,AP48&gt;=0.285),"達成","×"))</f>
        <v/>
      </c>
      <c r="AQ49" s="110"/>
      <c r="AT49" s="114"/>
      <c r="AU49" s="114"/>
      <c r="AV49" s="114"/>
      <c r="AW49" s="114"/>
    </row>
    <row r="50" spans="1:49" ht="16.5" customHeight="1">
      <c r="A50" s="144"/>
      <c r="B50" s="147"/>
      <c r="C50" s="127" t="s">
        <v>4</v>
      </c>
      <c r="D50" s="128"/>
      <c r="E50" s="61" t="str">
        <f ca="1">VLOOKUP(DATE(YEAR($A46),B46,E46),入力シート②!$B:$H,7,0)</f>
        <v/>
      </c>
      <c r="F50" s="62" t="str">
        <f ca="1">VLOOKUP(DATE(YEAR($A46),B46,F46),入力シート②!$B:$H,7,0)</f>
        <v/>
      </c>
      <c r="G50" s="62" t="str">
        <f ca="1">VLOOKUP(DATE(YEAR($A46),B46,G46),入力シート②!$B:$H,7,0)</f>
        <v/>
      </c>
      <c r="H50" s="62" t="str">
        <f ca="1">VLOOKUP(DATE(YEAR($A46),B46,H46),入力シート②!$B:$H,7,0)</f>
        <v/>
      </c>
      <c r="I50" s="62" t="str">
        <f ca="1">VLOOKUP(DATE(YEAR($A46),B46,I46),入力シート②!$B:$H,7,0)</f>
        <v/>
      </c>
      <c r="J50" s="62" t="str">
        <f ca="1">VLOOKUP(DATE(YEAR($A46),B46,J46),入力シート②!$B:$H,7,0)</f>
        <v/>
      </c>
      <c r="K50" s="62" t="str">
        <f ca="1">VLOOKUP(DATE(YEAR($A46),B46,K46),入力シート②!$B:$H,7,0)</f>
        <v/>
      </c>
      <c r="L50" s="62" t="str">
        <f ca="1">VLOOKUP(DATE(YEAR($A46),B46,L46),入力シート②!$B:$H,7,0)</f>
        <v/>
      </c>
      <c r="M50" s="62" t="str">
        <f ca="1">VLOOKUP(DATE(YEAR($A46),B46,M46),入力シート②!$B:$H,7,0)</f>
        <v/>
      </c>
      <c r="N50" s="62" t="str">
        <f ca="1">VLOOKUP(DATE(YEAR($A46),B46,N46),入力シート②!$B:$H,7,0)</f>
        <v/>
      </c>
      <c r="O50" s="62" t="str">
        <f ca="1">VLOOKUP(DATE(YEAR($A46),B46,O46),入力シート②!$B:$H,7,0)</f>
        <v/>
      </c>
      <c r="P50" s="62" t="str">
        <f ca="1">VLOOKUP(DATE(YEAR($A46),B46,P46),入力シート②!$B:$H,7,0)</f>
        <v/>
      </c>
      <c r="Q50" s="62" t="str">
        <f ca="1">VLOOKUP(DATE(YEAR($A46),B46,Q46),入力シート②!$B:$H,7,0)</f>
        <v/>
      </c>
      <c r="R50" s="62" t="str">
        <f ca="1">VLOOKUP(DATE(YEAR($A46),B46,R46),入力シート②!$B:$H,7,0)</f>
        <v/>
      </c>
      <c r="S50" s="62" t="str">
        <f ca="1">VLOOKUP(DATE(YEAR($A46),B46,S46),入力シート②!$B:$H,7,0)</f>
        <v/>
      </c>
      <c r="T50" s="62" t="str">
        <f ca="1">VLOOKUP(DATE(YEAR($A46),B46,T46),入力シート②!$B:$H,7,0)</f>
        <v/>
      </c>
      <c r="U50" s="62" t="str">
        <f ca="1">VLOOKUP(DATE(YEAR($A46),B46,U46),入力シート②!$B:$H,7,0)</f>
        <v/>
      </c>
      <c r="V50" s="62" t="str">
        <f ca="1">VLOOKUP(DATE(YEAR($A46),B46,V46),入力シート②!$B:$H,7,0)</f>
        <v/>
      </c>
      <c r="W50" s="62" t="str">
        <f ca="1">VLOOKUP(DATE(YEAR($A46),B46,W46),入力シート②!$B:$H,7,0)</f>
        <v/>
      </c>
      <c r="X50" s="62" t="str">
        <f ca="1">VLOOKUP(DATE(YEAR($A46),B46,X46),入力シート②!$B:$H,7,0)</f>
        <v/>
      </c>
      <c r="Y50" s="62" t="str">
        <f ca="1">VLOOKUP(DATE(YEAR($A46),B46,Y46),入力シート②!$B:$H,7,0)</f>
        <v/>
      </c>
      <c r="Z50" s="62" t="str">
        <f ca="1">VLOOKUP(DATE(YEAR($A46),B46,Z46),入力シート②!$B:$H,7,0)</f>
        <v/>
      </c>
      <c r="AA50" s="62" t="str">
        <f ca="1">VLOOKUP(DATE(YEAR($A46),B46,AA46),入力シート②!$B:$H,7,0)</f>
        <v/>
      </c>
      <c r="AB50" s="62" t="str">
        <f ca="1">VLOOKUP(DATE(YEAR($A46),B46,AB46),入力シート②!$B:$H,7,0)</f>
        <v/>
      </c>
      <c r="AC50" s="62" t="str">
        <f ca="1">VLOOKUP(DATE(YEAR($A46),B46,AC46),入力シート②!$B:$H,7,0)</f>
        <v/>
      </c>
      <c r="AD50" s="62" t="str">
        <f ca="1">VLOOKUP(DATE(YEAR($A46),B46,AD46),入力シート②!$B:$H,7,0)</f>
        <v/>
      </c>
      <c r="AE50" s="62" t="str">
        <f ca="1">VLOOKUP(DATE(YEAR($A46),B46,AE46),入力シート②!$B:$H,7,0)</f>
        <v/>
      </c>
      <c r="AF50" s="62" t="str">
        <f ca="1">VLOOKUP(DATE(YEAR($A46),B46,AF46),入力シート②!$B:$H,7,0)</f>
        <v/>
      </c>
      <c r="AG50" s="62" t="str">
        <f ca="1">IF(DAY(EOMONTH($A46,0))&lt;29,"",VLOOKUP(DATE(YEAR($A46),$B46,AG46),入力シート②!$B:$H,7,0))</f>
        <v/>
      </c>
      <c r="AH50" s="62" t="str">
        <f ca="1">IF(DAY(EOMONTH($A46,0))&lt;30,"",VLOOKUP(DATE(YEAR($A46),$B46,AH46),入力シート②!$B:$H,7,0))</f>
        <v/>
      </c>
      <c r="AI50" s="72" t="str">
        <f>IF(DAY(EOMONTH($A46,0))&lt;31,"",VLOOKUP(DATE(YEAR($A46),$B46,AI46),入力シート②!$B:$H,7,0))</f>
        <v/>
      </c>
      <c r="AJ50" s="111" t="s">
        <v>45</v>
      </c>
      <c r="AK50" s="112"/>
      <c r="AL50" s="112" t="str">
        <f ca="1">IF(COUNTIF(E50:AI50,"-")+COUNTIF(E50:AI50,"達成")+COUNTIF(E50:AI50,"×")=0,"",COUNTIF(E50:AI50,"達成")+COUNTIF(E50:AI50,"×"))</f>
        <v/>
      </c>
      <c r="AM50" s="112"/>
      <c r="AN50" s="112" t="s">
        <v>43</v>
      </c>
      <c r="AO50" s="112"/>
      <c r="AP50" s="109" t="str">
        <f ca="1">IF(COUNTIF(E50:AI50,"-")+COUNTIF(E50:AI50,"達成")+COUNTIF(E50:AI50,"×")=0,"",COUNTIF(E50:AI50,"達成"))</f>
        <v/>
      </c>
      <c r="AQ50" s="110"/>
      <c r="AT50" s="31">
        <f>IF(AP49="達成",1,0)</f>
        <v>0</v>
      </c>
      <c r="AU50" s="31">
        <f>IF(AP49="×",1,0)</f>
        <v>0</v>
      </c>
      <c r="AV50" s="31" t="str">
        <f ca="1">AL50</f>
        <v/>
      </c>
      <c r="AW50" s="31" t="str">
        <f ca="1">AP50</f>
        <v/>
      </c>
    </row>
    <row r="51" spans="1:49" ht="16.5" customHeight="1">
      <c r="A51" s="132">
        <f>EOMONTH(A46,0)+1</f>
        <v>46508</v>
      </c>
      <c r="B51" s="145">
        <f t="shared" ref="B51" si="169">MONTH(A51)</f>
        <v>5</v>
      </c>
      <c r="C51" s="129" t="s">
        <v>0</v>
      </c>
      <c r="D51" s="130"/>
      <c r="E51" s="63">
        <v>1</v>
      </c>
      <c r="F51" s="64">
        <v>2</v>
      </c>
      <c r="G51" s="64">
        <v>3</v>
      </c>
      <c r="H51" s="64">
        <v>4</v>
      </c>
      <c r="I51" s="64">
        <v>5</v>
      </c>
      <c r="J51" s="64">
        <v>6</v>
      </c>
      <c r="K51" s="64">
        <v>7</v>
      </c>
      <c r="L51" s="64">
        <v>8</v>
      </c>
      <c r="M51" s="64">
        <v>9</v>
      </c>
      <c r="N51" s="64">
        <v>10</v>
      </c>
      <c r="O51" s="64">
        <v>11</v>
      </c>
      <c r="P51" s="64">
        <v>12</v>
      </c>
      <c r="Q51" s="64">
        <v>13</v>
      </c>
      <c r="R51" s="64">
        <v>14</v>
      </c>
      <c r="S51" s="64">
        <v>15</v>
      </c>
      <c r="T51" s="64">
        <v>16</v>
      </c>
      <c r="U51" s="64">
        <v>17</v>
      </c>
      <c r="V51" s="64">
        <v>18</v>
      </c>
      <c r="W51" s="64">
        <v>19</v>
      </c>
      <c r="X51" s="64">
        <v>20</v>
      </c>
      <c r="Y51" s="64">
        <v>21</v>
      </c>
      <c r="Z51" s="64">
        <v>22</v>
      </c>
      <c r="AA51" s="64">
        <v>23</v>
      </c>
      <c r="AB51" s="64">
        <v>24</v>
      </c>
      <c r="AC51" s="64">
        <v>25</v>
      </c>
      <c r="AD51" s="64">
        <v>26</v>
      </c>
      <c r="AE51" s="64">
        <v>27</v>
      </c>
      <c r="AF51" s="64">
        <v>28</v>
      </c>
      <c r="AG51" s="64">
        <f>IF(DAY(EOMONTH($A51,0))&lt;29,"",29)</f>
        <v>29</v>
      </c>
      <c r="AH51" s="64">
        <f>IF(DAY(EOMONTH($A51,0))&lt;30,"",30)</f>
        <v>30</v>
      </c>
      <c r="AI51" s="67">
        <f>IF(DAY(EOMONTH($A51,0))&lt;31,"",31)</f>
        <v>31</v>
      </c>
      <c r="AJ51" s="150" t="s">
        <v>42</v>
      </c>
      <c r="AK51" s="151"/>
      <c r="AL51" s="151" t="str">
        <f>IF(COUNTIF(E53:AI53,"■")=0,"",COUNTIF(E53:AI53,"■"))</f>
        <v/>
      </c>
      <c r="AM51" s="151"/>
      <c r="AN51" s="151" t="s">
        <v>44</v>
      </c>
      <c r="AO51" s="151"/>
      <c r="AP51" s="121" t="str">
        <f>IF(COUNTIF(E53:AI53,"■")=0,"",COUNTIFS(E52:AI52,1,E53:AI53,"■")+COUNTIFS(E52:AI52,7,E53:AI53,"■"))</f>
        <v/>
      </c>
      <c r="AQ51" s="122"/>
    </row>
    <row r="52" spans="1:49" ht="16.5" customHeight="1">
      <c r="A52" s="143"/>
      <c r="B52" s="146"/>
      <c r="C52" s="123" t="s">
        <v>1</v>
      </c>
      <c r="D52" s="124"/>
      <c r="E52" s="68">
        <f>WEEKDAY(DATE(YEAR($A51),$B51,E51),1)</f>
        <v>7</v>
      </c>
      <c r="F52" s="69">
        <f t="shared" ref="F52" si="170">WEEKDAY(DATE(YEAR($A51),$B51,F51),1)</f>
        <v>1</v>
      </c>
      <c r="G52" s="69">
        <f t="shared" ref="G52" si="171">WEEKDAY(DATE(YEAR($A51),$B51,G51),1)</f>
        <v>2</v>
      </c>
      <c r="H52" s="69">
        <f t="shared" ref="H52" si="172">WEEKDAY(DATE(YEAR($A51),$B51,H51),1)</f>
        <v>3</v>
      </c>
      <c r="I52" s="69">
        <f t="shared" ref="I52" si="173">WEEKDAY(DATE(YEAR($A51),$B51,I51),1)</f>
        <v>4</v>
      </c>
      <c r="J52" s="69">
        <f t="shared" ref="J52" si="174">WEEKDAY(DATE(YEAR($A51),$B51,J51),1)</f>
        <v>5</v>
      </c>
      <c r="K52" s="69">
        <f t="shared" ref="K52" si="175">WEEKDAY(DATE(YEAR($A51),$B51,K51),1)</f>
        <v>6</v>
      </c>
      <c r="L52" s="69">
        <f t="shared" ref="L52" si="176">WEEKDAY(DATE(YEAR($A51),$B51,L51),1)</f>
        <v>7</v>
      </c>
      <c r="M52" s="69">
        <f t="shared" ref="M52" si="177">WEEKDAY(DATE(YEAR($A51),$B51,M51),1)</f>
        <v>1</v>
      </c>
      <c r="N52" s="69">
        <f t="shared" ref="N52" si="178">WEEKDAY(DATE(YEAR($A51),$B51,N51),1)</f>
        <v>2</v>
      </c>
      <c r="O52" s="69">
        <f t="shared" ref="O52" si="179">WEEKDAY(DATE(YEAR($A51),$B51,O51),1)</f>
        <v>3</v>
      </c>
      <c r="P52" s="69">
        <f t="shared" ref="P52" si="180">WEEKDAY(DATE(YEAR($A51),$B51,P51),1)</f>
        <v>4</v>
      </c>
      <c r="Q52" s="69">
        <f t="shared" ref="Q52" si="181">WEEKDAY(DATE(YEAR($A51),$B51,Q51),1)</f>
        <v>5</v>
      </c>
      <c r="R52" s="69">
        <f t="shared" ref="R52" si="182">WEEKDAY(DATE(YEAR($A51),$B51,R51),1)</f>
        <v>6</v>
      </c>
      <c r="S52" s="69">
        <f t="shared" ref="S52" si="183">WEEKDAY(DATE(YEAR($A51),$B51,S51),1)</f>
        <v>7</v>
      </c>
      <c r="T52" s="69">
        <f t="shared" ref="T52" si="184">WEEKDAY(DATE(YEAR($A51),$B51,T51),1)</f>
        <v>1</v>
      </c>
      <c r="U52" s="69">
        <f t="shared" ref="U52" si="185">WEEKDAY(DATE(YEAR($A51),$B51,U51),1)</f>
        <v>2</v>
      </c>
      <c r="V52" s="69">
        <f t="shared" ref="V52" si="186">WEEKDAY(DATE(YEAR($A51),$B51,V51),1)</f>
        <v>3</v>
      </c>
      <c r="W52" s="69">
        <f t="shared" ref="W52" si="187">WEEKDAY(DATE(YEAR($A51),$B51,W51),1)</f>
        <v>4</v>
      </c>
      <c r="X52" s="69">
        <f t="shared" ref="X52" si="188">WEEKDAY(DATE(YEAR($A51),$B51,X51),1)</f>
        <v>5</v>
      </c>
      <c r="Y52" s="69">
        <f t="shared" ref="Y52" si="189">WEEKDAY(DATE(YEAR($A51),$B51,Y51),1)</f>
        <v>6</v>
      </c>
      <c r="Z52" s="69">
        <f t="shared" ref="Z52" si="190">WEEKDAY(DATE(YEAR($A51),$B51,Z51),1)</f>
        <v>7</v>
      </c>
      <c r="AA52" s="69">
        <f t="shared" ref="AA52" si="191">WEEKDAY(DATE(YEAR($A51),$B51,AA51),1)</f>
        <v>1</v>
      </c>
      <c r="AB52" s="69">
        <f t="shared" ref="AB52" si="192">WEEKDAY(DATE(YEAR($A51),$B51,AB51),1)</f>
        <v>2</v>
      </c>
      <c r="AC52" s="69">
        <f t="shared" ref="AC52" si="193">WEEKDAY(DATE(YEAR($A51),$B51,AC51),1)</f>
        <v>3</v>
      </c>
      <c r="AD52" s="69">
        <f t="shared" ref="AD52" si="194">WEEKDAY(DATE(YEAR($A51),$B51,AD51),1)</f>
        <v>4</v>
      </c>
      <c r="AE52" s="69">
        <f t="shared" ref="AE52" si="195">WEEKDAY(DATE(YEAR($A51),$B51,AE51),1)</f>
        <v>5</v>
      </c>
      <c r="AF52" s="69">
        <f t="shared" ref="AF52" si="196">WEEKDAY(DATE(YEAR($A51),$B51,AF51),1)</f>
        <v>6</v>
      </c>
      <c r="AG52" s="69">
        <f>IF(DAY(EOMONTH($A51,0))&lt;29,"",WEEKDAY(DATE(YEAR($A51),$B51,AG51),1))</f>
        <v>7</v>
      </c>
      <c r="AH52" s="69">
        <f>IF(DAY(EOMONTH($A51,0))&lt;30,"",WEEKDAY(DATE(YEAR($A51),$B51,AH51),1))</f>
        <v>1</v>
      </c>
      <c r="AI52" s="70">
        <f>IF(DAY(EOMONTH($A51,0))&lt;31,"",WEEKDAY(DATE(YEAR($A51),$B51,AI51),1))</f>
        <v>2</v>
      </c>
      <c r="AJ52" s="115" t="s">
        <v>37</v>
      </c>
      <c r="AK52" s="116"/>
      <c r="AL52" s="116"/>
      <c r="AM52" s="116"/>
      <c r="AN52" s="116"/>
      <c r="AO52" s="116"/>
      <c r="AP52" s="148" t="str">
        <f>IF(COUNTIF(E53:AI53,"■")=0,"",COUNTIF(E54:AI54,"○")+COUNTIF(E54:AI54,"●"))</f>
        <v/>
      </c>
      <c r="AQ52" s="149"/>
      <c r="AR52" s="10"/>
    </row>
    <row r="53" spans="1:49" ht="16.5" customHeight="1">
      <c r="A53" s="143"/>
      <c r="B53" s="146"/>
      <c r="C53" s="123" t="s">
        <v>2</v>
      </c>
      <c r="D53" s="124"/>
      <c r="E53" s="65" t="str">
        <f>IF(VLOOKUP(DATE(YEAR($A51),$B51,E51),入力シート②!$B:$H,3,0)=0,"",VLOOKUP(DATE(YEAR($A51),$B51,E51),入力シート②!$B:$H,3,0))</f>
        <v/>
      </c>
      <c r="F53" s="66" t="str">
        <f>IF(VLOOKUP(DATE(YEAR($A51),$B51,F51),入力シート②!$B:$H,3,0)=0,"",VLOOKUP(DATE(YEAR($A51),$B51,F51),入力シート②!$B:$H,3,0))</f>
        <v/>
      </c>
      <c r="G53" s="66" t="str">
        <f>IF(VLOOKUP(DATE(YEAR($A51),$B51,G51),入力シート②!$B:$H,3,0)=0,"",VLOOKUP(DATE(YEAR($A51),$B51,G51),入力シート②!$B:$H,3,0))</f>
        <v/>
      </c>
      <c r="H53" s="66" t="str">
        <f>IF(VLOOKUP(DATE(YEAR($A51),$B51,H51),入力シート②!$B:$H,3,0)=0,"",VLOOKUP(DATE(YEAR($A51),$B51,H51),入力シート②!$B:$H,3,0))</f>
        <v/>
      </c>
      <c r="I53" s="66" t="str">
        <f>IF(VLOOKUP(DATE(YEAR($A51),$B51,I51),入力シート②!$B:$H,3,0)=0,"",VLOOKUP(DATE(YEAR($A51),$B51,I51),入力シート②!$B:$H,3,0))</f>
        <v/>
      </c>
      <c r="J53" s="66" t="str">
        <f>IF(VLOOKUP(DATE(YEAR($A51),$B51,J51),入力シート②!$B:$H,3,0)=0,"",VLOOKUP(DATE(YEAR($A51),$B51,J51),入力シート②!$B:$H,3,0))</f>
        <v/>
      </c>
      <c r="K53" s="66" t="str">
        <f>IF(VLOOKUP(DATE(YEAR($A51),$B51,K51),入力シート②!$B:$H,3,0)=0,"",VLOOKUP(DATE(YEAR($A51),$B51,K51),入力シート②!$B:$H,3,0))</f>
        <v/>
      </c>
      <c r="L53" s="66" t="str">
        <f>IF(VLOOKUP(DATE(YEAR($A51),$B51,L51),入力シート②!$B:$H,3,0)=0,"",VLOOKUP(DATE(YEAR($A51),$B51,L51),入力シート②!$B:$H,3,0))</f>
        <v/>
      </c>
      <c r="M53" s="66" t="str">
        <f>IF(VLOOKUP(DATE(YEAR($A51),$B51,M51),入力シート②!$B:$H,3,0)=0,"",VLOOKUP(DATE(YEAR($A51),$B51,M51),入力シート②!$B:$H,3,0))</f>
        <v/>
      </c>
      <c r="N53" s="66" t="str">
        <f>IF(VLOOKUP(DATE(YEAR($A51),$B51,N51),入力シート②!$B:$H,3,0)=0,"",VLOOKUP(DATE(YEAR($A51),$B51,N51),入力シート②!$B:$H,3,0))</f>
        <v/>
      </c>
      <c r="O53" s="66" t="str">
        <f>IF(VLOOKUP(DATE(YEAR($A51),$B51,O51),入力シート②!$B:$H,3,0)=0,"",VLOOKUP(DATE(YEAR($A51),$B51,O51),入力シート②!$B:$H,3,0))</f>
        <v/>
      </c>
      <c r="P53" s="66" t="str">
        <f>IF(VLOOKUP(DATE(YEAR($A51),$B51,P51),入力シート②!$B:$H,3,0)=0,"",VLOOKUP(DATE(YEAR($A51),$B51,P51),入力シート②!$B:$H,3,0))</f>
        <v/>
      </c>
      <c r="Q53" s="66" t="str">
        <f>IF(VLOOKUP(DATE(YEAR($A51),$B51,Q51),入力シート②!$B:$H,3,0)=0,"",VLOOKUP(DATE(YEAR($A51),$B51,Q51),入力シート②!$B:$H,3,0))</f>
        <v/>
      </c>
      <c r="R53" s="66" t="str">
        <f>IF(VLOOKUP(DATE(YEAR($A51),$B51,R51),入力シート②!$B:$H,3,0)=0,"",VLOOKUP(DATE(YEAR($A51),$B51,R51),入力シート②!$B:$H,3,0))</f>
        <v/>
      </c>
      <c r="S53" s="66" t="str">
        <f>IF(VLOOKUP(DATE(YEAR($A51),$B51,S51),入力シート②!$B:$H,3,0)=0,"",VLOOKUP(DATE(YEAR($A51),$B51,S51),入力シート②!$B:$H,3,0))</f>
        <v/>
      </c>
      <c r="T53" s="66" t="str">
        <f>IF(VLOOKUP(DATE(YEAR($A51),$B51,T51),入力シート②!$B:$H,3,0)=0,"",VLOOKUP(DATE(YEAR($A51),$B51,T51),入力シート②!$B:$H,3,0))</f>
        <v/>
      </c>
      <c r="U53" s="66" t="str">
        <f>IF(VLOOKUP(DATE(YEAR($A51),$B51,U51),入力シート②!$B:$H,3,0)=0,"",VLOOKUP(DATE(YEAR($A51),$B51,U51),入力シート②!$B:$H,3,0))</f>
        <v/>
      </c>
      <c r="V53" s="66" t="str">
        <f>IF(VLOOKUP(DATE(YEAR($A51),$B51,V51),入力シート②!$B:$H,3,0)=0,"",VLOOKUP(DATE(YEAR($A51),$B51,V51),入力シート②!$B:$H,3,0))</f>
        <v/>
      </c>
      <c r="W53" s="66" t="str">
        <f>IF(VLOOKUP(DATE(YEAR($A51),$B51,W51),入力シート②!$B:$H,3,0)=0,"",VLOOKUP(DATE(YEAR($A51),$B51,W51),入力シート②!$B:$H,3,0))</f>
        <v/>
      </c>
      <c r="X53" s="66" t="str">
        <f>IF(VLOOKUP(DATE(YEAR($A51),$B51,X51),入力シート②!$B:$H,3,0)=0,"",VLOOKUP(DATE(YEAR($A51),$B51,X51),入力シート②!$B:$H,3,0))</f>
        <v/>
      </c>
      <c r="Y53" s="66" t="str">
        <f>IF(VLOOKUP(DATE(YEAR($A51),$B51,Y51),入力シート②!$B:$H,3,0)=0,"",VLOOKUP(DATE(YEAR($A51),$B51,Y51),入力シート②!$B:$H,3,0))</f>
        <v/>
      </c>
      <c r="Z53" s="66" t="str">
        <f>IF(VLOOKUP(DATE(YEAR($A51),$B51,Z51),入力シート②!$B:$H,3,0)=0,"",VLOOKUP(DATE(YEAR($A51),$B51,Z51),入力シート②!$B:$H,3,0))</f>
        <v/>
      </c>
      <c r="AA53" s="66" t="str">
        <f>IF(VLOOKUP(DATE(YEAR($A51),$B51,AA51),入力シート②!$B:$H,3,0)=0,"",VLOOKUP(DATE(YEAR($A51),$B51,AA51),入力シート②!$B:$H,3,0))</f>
        <v/>
      </c>
      <c r="AB53" s="66" t="str">
        <f>IF(VLOOKUP(DATE(YEAR($A51),$B51,AB51),入力シート②!$B:$H,3,0)=0,"",VLOOKUP(DATE(YEAR($A51),$B51,AB51),入力シート②!$B:$H,3,0))</f>
        <v/>
      </c>
      <c r="AC53" s="66" t="str">
        <f>IF(VLOOKUP(DATE(YEAR($A51),$B51,AC51),入力シート②!$B:$H,3,0)=0,"",VLOOKUP(DATE(YEAR($A51),$B51,AC51),入力シート②!$B:$H,3,0))</f>
        <v/>
      </c>
      <c r="AD53" s="66" t="str">
        <f>IF(VLOOKUP(DATE(YEAR($A51),$B51,AD51),入力シート②!$B:$H,3,0)=0,"",VLOOKUP(DATE(YEAR($A51),$B51,AD51),入力シート②!$B:$H,3,0))</f>
        <v/>
      </c>
      <c r="AE53" s="66" t="str">
        <f>IF(VLOOKUP(DATE(YEAR($A51),$B51,AE51),入力シート②!$B:$H,3,0)=0,"",VLOOKUP(DATE(YEAR($A51),$B51,AE51),入力シート②!$B:$H,3,0))</f>
        <v/>
      </c>
      <c r="AF53" s="66" t="str">
        <f>IF(VLOOKUP(DATE(YEAR($A51),$B51,AF51),入力シート②!$B:$H,3,0)=0,"",VLOOKUP(DATE(YEAR($A51),$B51,AF51),入力シート②!$B:$H,3,0))</f>
        <v/>
      </c>
      <c r="AG53" s="66" t="str">
        <f>IF(DAY(EOMONTH($A51,0))&lt;29,"",IF(VLOOKUP(DATE(YEAR($A51),$B51,AG51),入力シート②!$B:$H,3,0)=0,"",VLOOKUP(DATE(YEAR($A51),$B51,AG51),入力シート②!$B:$H,3,0)))</f>
        <v/>
      </c>
      <c r="AH53" s="66" t="str">
        <f>IF(DAY(EOMONTH($A51,0))&lt;30,"",IF(VLOOKUP(DATE(YEAR($A51),$B51,AH51),入力シート②!$B:$H,3,0)=0,"",VLOOKUP(DATE(YEAR($A51),$B51,AH51),入力シート②!$B:$H,3,0)))</f>
        <v/>
      </c>
      <c r="AI53" s="71" t="str">
        <f>IF(DAY(EOMONTH($A51,0))&lt;31,"",IF(VLOOKUP(DATE(YEAR($A51),$B51,AI51),入力シート②!$B:$H,3,0)=0,"",VLOOKUP(DATE(YEAR($A51),$B51,AI51),入力シート②!$B:$H,3,0)))</f>
        <v/>
      </c>
      <c r="AJ53" s="115" t="s">
        <v>38</v>
      </c>
      <c r="AK53" s="116"/>
      <c r="AL53" s="116"/>
      <c r="AM53" s="116"/>
      <c r="AN53" s="116"/>
      <c r="AO53" s="116"/>
      <c r="AP53" s="119" t="str">
        <f>IF(COUNTIF(E53:AI53,"■")=0,"",ROUNDDOWN(AP52/AL51,4))</f>
        <v/>
      </c>
      <c r="AQ53" s="120"/>
      <c r="AR53" s="11"/>
      <c r="AS53" s="43"/>
      <c r="AT53" s="113" t="s">
        <v>47</v>
      </c>
      <c r="AU53" s="113" t="s">
        <v>9</v>
      </c>
      <c r="AV53" s="113" t="s">
        <v>45</v>
      </c>
      <c r="AW53" s="113" t="s">
        <v>43</v>
      </c>
    </row>
    <row r="54" spans="1:49" ht="16.5" customHeight="1">
      <c r="A54" s="143"/>
      <c r="B54" s="146"/>
      <c r="C54" s="125" t="s">
        <v>36</v>
      </c>
      <c r="D54" s="126"/>
      <c r="E54" s="65" t="str">
        <f>IF(VLOOKUP(DATE(YEAR($A51),$B51,E51),入力シート②!$B:$H,4,0)=0,"",VLOOKUP(DATE(YEAR($A51),$B51,E51),入力シート②!$B:$H,4,0))</f>
        <v/>
      </c>
      <c r="F54" s="66" t="str">
        <f>IF(VLOOKUP(DATE(YEAR($A51),$B51,F51),入力シート②!$B:$H,4,0)=0,"",VLOOKUP(DATE(YEAR($A51),$B51,F51),入力シート②!$B:$H,4,0))</f>
        <v/>
      </c>
      <c r="G54" s="66" t="str">
        <f>IF(VLOOKUP(DATE(YEAR($A51),$B51,G51),入力シート②!$B:$H,4,0)=0,"",VLOOKUP(DATE(YEAR($A51),$B51,G51),入力シート②!$B:$H,4,0))</f>
        <v/>
      </c>
      <c r="H54" s="66" t="str">
        <f>IF(VLOOKUP(DATE(YEAR($A51),$B51,H51),入力シート②!$B:$H,4,0)=0,"",VLOOKUP(DATE(YEAR($A51),$B51,H51),入力シート②!$B:$H,4,0))</f>
        <v/>
      </c>
      <c r="I54" s="66" t="str">
        <f>IF(VLOOKUP(DATE(YEAR($A51),$B51,I51),入力シート②!$B:$H,4,0)=0,"",VLOOKUP(DATE(YEAR($A51),$B51,I51),入力シート②!$B:$H,4,0))</f>
        <v/>
      </c>
      <c r="J54" s="66" t="str">
        <f>IF(VLOOKUP(DATE(YEAR($A51),$B51,J51),入力シート②!$B:$H,4,0)=0,"",VLOOKUP(DATE(YEAR($A51),$B51,J51),入力シート②!$B:$H,4,0))</f>
        <v/>
      </c>
      <c r="K54" s="66" t="str">
        <f>IF(VLOOKUP(DATE(YEAR($A51),$B51,K51),入力シート②!$B:$H,4,0)=0,"",VLOOKUP(DATE(YEAR($A51),$B51,K51),入力シート②!$B:$H,4,0))</f>
        <v/>
      </c>
      <c r="L54" s="66" t="str">
        <f>IF(VLOOKUP(DATE(YEAR($A51),$B51,L51),入力シート②!$B:$H,4,0)=0,"",VLOOKUP(DATE(YEAR($A51),$B51,L51),入力シート②!$B:$H,4,0))</f>
        <v/>
      </c>
      <c r="M54" s="66" t="str">
        <f>IF(VLOOKUP(DATE(YEAR($A51),$B51,M51),入力シート②!$B:$H,4,0)=0,"",VLOOKUP(DATE(YEAR($A51),$B51,M51),入力シート②!$B:$H,4,0))</f>
        <v/>
      </c>
      <c r="N54" s="66" t="str">
        <f>IF(VLOOKUP(DATE(YEAR($A51),$B51,N51),入力シート②!$B:$H,4,0)=0,"",VLOOKUP(DATE(YEAR($A51),$B51,N51),入力シート②!$B:$H,4,0))</f>
        <v/>
      </c>
      <c r="O54" s="66" t="str">
        <f>IF(VLOOKUP(DATE(YEAR($A51),$B51,O51),入力シート②!$B:$H,4,0)=0,"",VLOOKUP(DATE(YEAR($A51),$B51,O51),入力シート②!$B:$H,4,0))</f>
        <v/>
      </c>
      <c r="P54" s="66" t="str">
        <f>IF(VLOOKUP(DATE(YEAR($A51),$B51,P51),入力シート②!$B:$H,4,0)=0,"",VLOOKUP(DATE(YEAR($A51),$B51,P51),入力シート②!$B:$H,4,0))</f>
        <v/>
      </c>
      <c r="Q54" s="66" t="str">
        <f>IF(VLOOKUP(DATE(YEAR($A51),$B51,Q51),入力シート②!$B:$H,4,0)=0,"",VLOOKUP(DATE(YEAR($A51),$B51,Q51),入力シート②!$B:$H,4,0))</f>
        <v/>
      </c>
      <c r="R54" s="66" t="str">
        <f>IF(VLOOKUP(DATE(YEAR($A51),$B51,R51),入力シート②!$B:$H,4,0)=0,"",VLOOKUP(DATE(YEAR($A51),$B51,R51),入力シート②!$B:$H,4,0))</f>
        <v/>
      </c>
      <c r="S54" s="66" t="str">
        <f>IF(VLOOKUP(DATE(YEAR($A51),$B51,S51),入力シート②!$B:$H,4,0)=0,"",VLOOKUP(DATE(YEAR($A51),$B51,S51),入力シート②!$B:$H,4,0))</f>
        <v/>
      </c>
      <c r="T54" s="66" t="str">
        <f>IF(VLOOKUP(DATE(YEAR($A51),$B51,T51),入力シート②!$B:$H,4,0)=0,"",VLOOKUP(DATE(YEAR($A51),$B51,T51),入力シート②!$B:$H,4,0))</f>
        <v/>
      </c>
      <c r="U54" s="66" t="str">
        <f>IF(VLOOKUP(DATE(YEAR($A51),$B51,U51),入力シート②!$B:$H,4,0)=0,"",VLOOKUP(DATE(YEAR($A51),$B51,U51),入力シート②!$B:$H,4,0))</f>
        <v/>
      </c>
      <c r="V54" s="66" t="str">
        <f>IF(VLOOKUP(DATE(YEAR($A51),$B51,V51),入力シート②!$B:$H,4,0)=0,"",VLOOKUP(DATE(YEAR($A51),$B51,V51),入力シート②!$B:$H,4,0))</f>
        <v/>
      </c>
      <c r="W54" s="66" t="str">
        <f>IF(VLOOKUP(DATE(YEAR($A51),$B51,W51),入力シート②!$B:$H,4,0)=0,"",VLOOKUP(DATE(YEAR($A51),$B51,W51),入力シート②!$B:$H,4,0))</f>
        <v/>
      </c>
      <c r="X54" s="66" t="str">
        <f>IF(VLOOKUP(DATE(YEAR($A51),$B51,X51),入力シート②!$B:$H,4,0)=0,"",VLOOKUP(DATE(YEAR($A51),$B51,X51),入力シート②!$B:$H,4,0))</f>
        <v/>
      </c>
      <c r="Y54" s="66" t="str">
        <f>IF(VLOOKUP(DATE(YEAR($A51),$B51,Y51),入力シート②!$B:$H,4,0)=0,"",VLOOKUP(DATE(YEAR($A51),$B51,Y51),入力シート②!$B:$H,4,0))</f>
        <v/>
      </c>
      <c r="Z54" s="66" t="str">
        <f>IF(VLOOKUP(DATE(YEAR($A51),$B51,Z51),入力シート②!$B:$H,4,0)=0,"",VLOOKUP(DATE(YEAR($A51),$B51,Z51),入力シート②!$B:$H,4,0))</f>
        <v/>
      </c>
      <c r="AA54" s="66" t="str">
        <f>IF(VLOOKUP(DATE(YEAR($A51),$B51,AA51),入力シート②!$B:$H,4,0)=0,"",VLOOKUP(DATE(YEAR($A51),$B51,AA51),入力シート②!$B:$H,4,0))</f>
        <v/>
      </c>
      <c r="AB54" s="66" t="str">
        <f>IF(VLOOKUP(DATE(YEAR($A51),$B51,AB51),入力シート②!$B:$H,4,0)=0,"",VLOOKUP(DATE(YEAR($A51),$B51,AB51),入力シート②!$B:$H,4,0))</f>
        <v/>
      </c>
      <c r="AC54" s="66" t="str">
        <f>IF(VLOOKUP(DATE(YEAR($A51),$B51,AC51),入力シート②!$B:$H,4,0)=0,"",VLOOKUP(DATE(YEAR($A51),$B51,AC51),入力シート②!$B:$H,4,0))</f>
        <v/>
      </c>
      <c r="AD54" s="66" t="str">
        <f>IF(VLOOKUP(DATE(YEAR($A51),$B51,AD51),入力シート②!$B:$H,4,0)=0,"",VLOOKUP(DATE(YEAR($A51),$B51,AD51),入力シート②!$B:$H,4,0))</f>
        <v/>
      </c>
      <c r="AE54" s="66" t="str">
        <f>IF(VLOOKUP(DATE(YEAR($A51),$B51,AE51),入力シート②!$B:$H,4,0)=0,"",VLOOKUP(DATE(YEAR($A51),$B51,AE51),入力シート②!$B:$H,4,0))</f>
        <v/>
      </c>
      <c r="AF54" s="66" t="str">
        <f>IF(VLOOKUP(DATE(YEAR($A51),$B51,AF51),入力シート②!$B:$H,4,0)=0,"",VLOOKUP(DATE(YEAR($A51),$B51,AF51),入力シート②!$B:$H,4,0))</f>
        <v/>
      </c>
      <c r="AG54" s="66" t="str">
        <f>IF(DAY(EOMONTH($A51,0))&lt;29,"",IF(VLOOKUP(DATE(YEAR($A51),$B51,AG51),入力シート②!$B:$H,4,0)=0,"",VLOOKUP(DATE(YEAR($A51),$B51,AG51),入力シート②!$B:$H,4,0)))</f>
        <v/>
      </c>
      <c r="AH54" s="66" t="str">
        <f>IF(DAY(EOMONTH($A51,0))&lt;30,"",IF(VLOOKUP(DATE(YEAR($A51),$B51,AH51),入力シート②!$B:$H,4,0)=0,"",VLOOKUP(DATE(YEAR($A51),$B51,AH51),入力シート②!$B:$H,4,0)))</f>
        <v/>
      </c>
      <c r="AI54" s="71" t="str">
        <f>IF(DAY(EOMONTH($A51,0))&lt;31,"",IF(VLOOKUP(DATE(YEAR($A51),$B51,AI51),入力シート②!$B:$H,4,0)=0,"",VLOOKUP(DATE(YEAR($A51),$B51,AI51),入力シート②!$B:$H,4,0)))</f>
        <v/>
      </c>
      <c r="AJ54" s="131" t="s">
        <v>8</v>
      </c>
      <c r="AK54" s="109"/>
      <c r="AL54" s="109"/>
      <c r="AM54" s="109"/>
      <c r="AN54" s="109"/>
      <c r="AO54" s="109"/>
      <c r="AP54" s="109" t="str">
        <f>IF(COUNTIF(E53:AI53,"■")=0,"",IF(OR(AP52&gt;=AP51,AP53&gt;=0.285),"達成","×"))</f>
        <v/>
      </c>
      <c r="AQ54" s="110"/>
      <c r="AT54" s="114"/>
      <c r="AU54" s="114"/>
      <c r="AV54" s="114"/>
      <c r="AW54" s="114"/>
    </row>
    <row r="55" spans="1:49" ht="16.5" customHeight="1">
      <c r="A55" s="144"/>
      <c r="B55" s="147"/>
      <c r="C55" s="127" t="s">
        <v>4</v>
      </c>
      <c r="D55" s="128"/>
      <c r="E55" s="61" t="str">
        <f ca="1">VLOOKUP(DATE(YEAR($A51),B51,E51),入力シート②!$B:$H,7,0)</f>
        <v/>
      </c>
      <c r="F55" s="62" t="str">
        <f ca="1">VLOOKUP(DATE(YEAR($A51),B51,F51),入力シート②!$B:$H,7,0)</f>
        <v/>
      </c>
      <c r="G55" s="62" t="str">
        <f ca="1">VLOOKUP(DATE(YEAR($A51),B51,G51),入力シート②!$B:$H,7,0)</f>
        <v/>
      </c>
      <c r="H55" s="62" t="str">
        <f ca="1">VLOOKUP(DATE(YEAR($A51),B51,H51),入力シート②!$B:$H,7,0)</f>
        <v/>
      </c>
      <c r="I55" s="62" t="str">
        <f ca="1">VLOOKUP(DATE(YEAR($A51),B51,I51),入力シート②!$B:$H,7,0)</f>
        <v/>
      </c>
      <c r="J55" s="62" t="str">
        <f ca="1">VLOOKUP(DATE(YEAR($A51),B51,J51),入力シート②!$B:$H,7,0)</f>
        <v/>
      </c>
      <c r="K55" s="62" t="str">
        <f ca="1">VLOOKUP(DATE(YEAR($A51),B51,K51),入力シート②!$B:$H,7,0)</f>
        <v/>
      </c>
      <c r="L55" s="62" t="str">
        <f ca="1">VLOOKUP(DATE(YEAR($A51),B51,L51),入力シート②!$B:$H,7,0)</f>
        <v/>
      </c>
      <c r="M55" s="62" t="str">
        <f ca="1">VLOOKUP(DATE(YEAR($A51),B51,M51),入力シート②!$B:$H,7,0)</f>
        <v/>
      </c>
      <c r="N55" s="62" t="str">
        <f ca="1">VLOOKUP(DATE(YEAR($A51),B51,N51),入力シート②!$B:$H,7,0)</f>
        <v/>
      </c>
      <c r="O55" s="62" t="str">
        <f ca="1">VLOOKUP(DATE(YEAR($A51),B51,O51),入力シート②!$B:$H,7,0)</f>
        <v/>
      </c>
      <c r="P55" s="62" t="str">
        <f ca="1">VLOOKUP(DATE(YEAR($A51),B51,P51),入力シート②!$B:$H,7,0)</f>
        <v/>
      </c>
      <c r="Q55" s="62" t="str">
        <f ca="1">VLOOKUP(DATE(YEAR($A51),B51,Q51),入力シート②!$B:$H,7,0)</f>
        <v/>
      </c>
      <c r="R55" s="62" t="str">
        <f ca="1">VLOOKUP(DATE(YEAR($A51),B51,R51),入力シート②!$B:$H,7,0)</f>
        <v/>
      </c>
      <c r="S55" s="62" t="str">
        <f ca="1">VLOOKUP(DATE(YEAR($A51),B51,S51),入力シート②!$B:$H,7,0)</f>
        <v/>
      </c>
      <c r="T55" s="62" t="str">
        <f ca="1">VLOOKUP(DATE(YEAR($A51),B51,T51),入力シート②!$B:$H,7,0)</f>
        <v/>
      </c>
      <c r="U55" s="62" t="str">
        <f ca="1">VLOOKUP(DATE(YEAR($A51),B51,U51),入力シート②!$B:$H,7,0)</f>
        <v/>
      </c>
      <c r="V55" s="62" t="str">
        <f ca="1">VLOOKUP(DATE(YEAR($A51),B51,V51),入力シート②!$B:$H,7,0)</f>
        <v/>
      </c>
      <c r="W55" s="62" t="str">
        <f ca="1">VLOOKUP(DATE(YEAR($A51),B51,W51),入力シート②!$B:$H,7,0)</f>
        <v/>
      </c>
      <c r="X55" s="62" t="str">
        <f ca="1">VLOOKUP(DATE(YEAR($A51),B51,X51),入力シート②!$B:$H,7,0)</f>
        <v/>
      </c>
      <c r="Y55" s="62" t="str">
        <f ca="1">VLOOKUP(DATE(YEAR($A51),B51,Y51),入力シート②!$B:$H,7,0)</f>
        <v/>
      </c>
      <c r="Z55" s="62" t="str">
        <f ca="1">VLOOKUP(DATE(YEAR($A51),B51,Z51),入力シート②!$B:$H,7,0)</f>
        <v/>
      </c>
      <c r="AA55" s="62" t="str">
        <f ca="1">VLOOKUP(DATE(YEAR($A51),B51,AA51),入力シート②!$B:$H,7,0)</f>
        <v/>
      </c>
      <c r="AB55" s="62" t="str">
        <f ca="1">VLOOKUP(DATE(YEAR($A51),B51,AB51),入力シート②!$B:$H,7,0)</f>
        <v/>
      </c>
      <c r="AC55" s="62" t="str">
        <f ca="1">VLOOKUP(DATE(YEAR($A51),B51,AC51),入力シート②!$B:$H,7,0)</f>
        <v/>
      </c>
      <c r="AD55" s="62" t="str">
        <f ca="1">VLOOKUP(DATE(YEAR($A51),B51,AD51),入力シート②!$B:$H,7,0)</f>
        <v/>
      </c>
      <c r="AE55" s="62" t="str">
        <f ca="1">VLOOKUP(DATE(YEAR($A51),B51,AE51),入力シート②!$B:$H,7,0)</f>
        <v/>
      </c>
      <c r="AF55" s="62" t="str">
        <f ca="1">VLOOKUP(DATE(YEAR($A51),B51,AF51),入力シート②!$B:$H,7,0)</f>
        <v/>
      </c>
      <c r="AG55" s="62" t="str">
        <f ca="1">IF(DAY(EOMONTH($A51,0))&lt;29,"",VLOOKUP(DATE(YEAR($A51),$B51,AG51),入力シート②!$B:$H,7,0))</f>
        <v/>
      </c>
      <c r="AH55" s="62" t="str">
        <f ca="1">IF(DAY(EOMONTH($A51,0))&lt;30,"",VLOOKUP(DATE(YEAR($A51),$B51,AH51),入力シート②!$B:$H,7,0))</f>
        <v/>
      </c>
      <c r="AI55" s="72" t="str">
        <f ca="1">IF(DAY(EOMONTH($A51,0))&lt;31,"",VLOOKUP(DATE(YEAR($A51),$B51,AI51),入力シート②!$B:$H,7,0))</f>
        <v/>
      </c>
      <c r="AJ55" s="111" t="s">
        <v>45</v>
      </c>
      <c r="AK55" s="112"/>
      <c r="AL55" s="112" t="str">
        <f ca="1">IF(COUNTIF(E55:AI55,"-")+COUNTIF(E55:AI55,"達成")+COUNTIF(E55:AI55,"×")=0,"",COUNTIF(E55:AI55,"達成")+COUNTIF(E55:AI55,"×"))</f>
        <v/>
      </c>
      <c r="AM55" s="112"/>
      <c r="AN55" s="112" t="s">
        <v>43</v>
      </c>
      <c r="AO55" s="112"/>
      <c r="AP55" s="109" t="str">
        <f ca="1">IF(COUNTIF(E55:AI55,"-")+COUNTIF(E55:AI55,"達成")+COUNTIF(E55:AI55,"×")=0,"",COUNTIF(E55:AI55,"達成"))</f>
        <v/>
      </c>
      <c r="AQ55" s="110"/>
      <c r="AT55" s="31">
        <f>IF(AP54="達成",1,0)</f>
        <v>0</v>
      </c>
      <c r="AU55" s="31">
        <f>IF(AP54="×",1,0)</f>
        <v>0</v>
      </c>
      <c r="AV55" s="31" t="str">
        <f ca="1">AL55</f>
        <v/>
      </c>
      <c r="AW55" s="31" t="str">
        <f ca="1">AP55</f>
        <v/>
      </c>
    </row>
    <row r="56" spans="1:49" ht="16.5" customHeight="1">
      <c r="A56" s="132">
        <f>EOMONTH(A51,0)+1</f>
        <v>46539</v>
      </c>
      <c r="B56" s="145">
        <f t="shared" ref="B56" si="197">MONTH(A56)</f>
        <v>6</v>
      </c>
      <c r="C56" s="129" t="s">
        <v>0</v>
      </c>
      <c r="D56" s="130"/>
      <c r="E56" s="63">
        <v>1</v>
      </c>
      <c r="F56" s="64">
        <v>2</v>
      </c>
      <c r="G56" s="64">
        <v>3</v>
      </c>
      <c r="H56" s="64">
        <v>4</v>
      </c>
      <c r="I56" s="64">
        <v>5</v>
      </c>
      <c r="J56" s="64">
        <v>6</v>
      </c>
      <c r="K56" s="64">
        <v>7</v>
      </c>
      <c r="L56" s="64">
        <v>8</v>
      </c>
      <c r="M56" s="64">
        <v>9</v>
      </c>
      <c r="N56" s="64">
        <v>10</v>
      </c>
      <c r="O56" s="64">
        <v>11</v>
      </c>
      <c r="P56" s="64">
        <v>12</v>
      </c>
      <c r="Q56" s="64">
        <v>13</v>
      </c>
      <c r="R56" s="64">
        <v>14</v>
      </c>
      <c r="S56" s="64">
        <v>15</v>
      </c>
      <c r="T56" s="64">
        <v>16</v>
      </c>
      <c r="U56" s="64">
        <v>17</v>
      </c>
      <c r="V56" s="64">
        <v>18</v>
      </c>
      <c r="W56" s="64">
        <v>19</v>
      </c>
      <c r="X56" s="64">
        <v>20</v>
      </c>
      <c r="Y56" s="64">
        <v>21</v>
      </c>
      <c r="Z56" s="64">
        <v>22</v>
      </c>
      <c r="AA56" s="64">
        <v>23</v>
      </c>
      <c r="AB56" s="64">
        <v>24</v>
      </c>
      <c r="AC56" s="64">
        <v>25</v>
      </c>
      <c r="AD56" s="64">
        <v>26</v>
      </c>
      <c r="AE56" s="64">
        <v>27</v>
      </c>
      <c r="AF56" s="64">
        <v>28</v>
      </c>
      <c r="AG56" s="64">
        <f>IF(DAY(EOMONTH($A56,0))&lt;29,"",29)</f>
        <v>29</v>
      </c>
      <c r="AH56" s="64">
        <f>IF(DAY(EOMONTH($A56,0))&lt;30,"",30)</f>
        <v>30</v>
      </c>
      <c r="AI56" s="67" t="str">
        <f>IF(DAY(EOMONTH($A56,0))&lt;31,"",31)</f>
        <v/>
      </c>
      <c r="AJ56" s="150" t="s">
        <v>42</v>
      </c>
      <c r="AK56" s="151"/>
      <c r="AL56" s="151" t="str">
        <f>IF(COUNTIF(E58:AI58,"■")=0,"",COUNTIF(E58:AI58,"■"))</f>
        <v/>
      </c>
      <c r="AM56" s="151"/>
      <c r="AN56" s="151" t="s">
        <v>44</v>
      </c>
      <c r="AO56" s="151"/>
      <c r="AP56" s="121" t="str">
        <f>IF(COUNTIF(E58:AI58,"■")=0,"",COUNTIFS(E57:AI57,1,E58:AI58,"■")+COUNTIFS(E57:AI57,7,E58:AI58,"■"))</f>
        <v/>
      </c>
      <c r="AQ56" s="122"/>
    </row>
    <row r="57" spans="1:49" ht="16.5" customHeight="1">
      <c r="A57" s="143"/>
      <c r="B57" s="146"/>
      <c r="C57" s="123" t="s">
        <v>1</v>
      </c>
      <c r="D57" s="124"/>
      <c r="E57" s="68">
        <f>WEEKDAY(DATE(YEAR($A56),$B56,E56),1)</f>
        <v>3</v>
      </c>
      <c r="F57" s="69">
        <f t="shared" ref="F57" si="198">WEEKDAY(DATE(YEAR($A56),$B56,F56),1)</f>
        <v>4</v>
      </c>
      <c r="G57" s="69">
        <f t="shared" ref="G57" si="199">WEEKDAY(DATE(YEAR($A56),$B56,G56),1)</f>
        <v>5</v>
      </c>
      <c r="H57" s="69">
        <f t="shared" ref="H57" si="200">WEEKDAY(DATE(YEAR($A56),$B56,H56),1)</f>
        <v>6</v>
      </c>
      <c r="I57" s="69">
        <f t="shared" ref="I57" si="201">WEEKDAY(DATE(YEAR($A56),$B56,I56),1)</f>
        <v>7</v>
      </c>
      <c r="J57" s="69">
        <f t="shared" ref="J57" si="202">WEEKDAY(DATE(YEAR($A56),$B56,J56),1)</f>
        <v>1</v>
      </c>
      <c r="K57" s="69">
        <f t="shared" ref="K57" si="203">WEEKDAY(DATE(YEAR($A56),$B56,K56),1)</f>
        <v>2</v>
      </c>
      <c r="L57" s="69">
        <f t="shared" ref="L57" si="204">WEEKDAY(DATE(YEAR($A56),$B56,L56),1)</f>
        <v>3</v>
      </c>
      <c r="M57" s="69">
        <f t="shared" ref="M57" si="205">WEEKDAY(DATE(YEAR($A56),$B56,M56),1)</f>
        <v>4</v>
      </c>
      <c r="N57" s="69">
        <f t="shared" ref="N57" si="206">WEEKDAY(DATE(YEAR($A56),$B56,N56),1)</f>
        <v>5</v>
      </c>
      <c r="O57" s="69">
        <f t="shared" ref="O57" si="207">WEEKDAY(DATE(YEAR($A56),$B56,O56),1)</f>
        <v>6</v>
      </c>
      <c r="P57" s="69">
        <f t="shared" ref="P57" si="208">WEEKDAY(DATE(YEAR($A56),$B56,P56),1)</f>
        <v>7</v>
      </c>
      <c r="Q57" s="69">
        <f t="shared" ref="Q57" si="209">WEEKDAY(DATE(YEAR($A56),$B56,Q56),1)</f>
        <v>1</v>
      </c>
      <c r="R57" s="69">
        <f t="shared" ref="R57" si="210">WEEKDAY(DATE(YEAR($A56),$B56,R56),1)</f>
        <v>2</v>
      </c>
      <c r="S57" s="69">
        <f t="shared" ref="S57" si="211">WEEKDAY(DATE(YEAR($A56),$B56,S56),1)</f>
        <v>3</v>
      </c>
      <c r="T57" s="69">
        <f t="shared" ref="T57" si="212">WEEKDAY(DATE(YEAR($A56),$B56,T56),1)</f>
        <v>4</v>
      </c>
      <c r="U57" s="69">
        <f t="shared" ref="U57" si="213">WEEKDAY(DATE(YEAR($A56),$B56,U56),1)</f>
        <v>5</v>
      </c>
      <c r="V57" s="69">
        <f t="shared" ref="V57" si="214">WEEKDAY(DATE(YEAR($A56),$B56,V56),1)</f>
        <v>6</v>
      </c>
      <c r="W57" s="69">
        <f t="shared" ref="W57" si="215">WEEKDAY(DATE(YEAR($A56),$B56,W56),1)</f>
        <v>7</v>
      </c>
      <c r="X57" s="69">
        <f t="shared" ref="X57" si="216">WEEKDAY(DATE(YEAR($A56),$B56,X56),1)</f>
        <v>1</v>
      </c>
      <c r="Y57" s="69">
        <f t="shared" ref="Y57" si="217">WEEKDAY(DATE(YEAR($A56),$B56,Y56),1)</f>
        <v>2</v>
      </c>
      <c r="Z57" s="69">
        <f t="shared" ref="Z57" si="218">WEEKDAY(DATE(YEAR($A56),$B56,Z56),1)</f>
        <v>3</v>
      </c>
      <c r="AA57" s="69">
        <f t="shared" ref="AA57" si="219">WEEKDAY(DATE(YEAR($A56),$B56,AA56),1)</f>
        <v>4</v>
      </c>
      <c r="AB57" s="69">
        <f t="shared" ref="AB57" si="220">WEEKDAY(DATE(YEAR($A56),$B56,AB56),1)</f>
        <v>5</v>
      </c>
      <c r="AC57" s="69">
        <f t="shared" ref="AC57" si="221">WEEKDAY(DATE(YEAR($A56),$B56,AC56),1)</f>
        <v>6</v>
      </c>
      <c r="AD57" s="69">
        <f t="shared" ref="AD57" si="222">WEEKDAY(DATE(YEAR($A56),$B56,AD56),1)</f>
        <v>7</v>
      </c>
      <c r="AE57" s="69">
        <f t="shared" ref="AE57" si="223">WEEKDAY(DATE(YEAR($A56),$B56,AE56),1)</f>
        <v>1</v>
      </c>
      <c r="AF57" s="69">
        <f t="shared" ref="AF57" si="224">WEEKDAY(DATE(YEAR($A56),$B56,AF56),1)</f>
        <v>2</v>
      </c>
      <c r="AG57" s="69">
        <f>IF(DAY(EOMONTH($A56,0))&lt;29,"",WEEKDAY(DATE(YEAR($A56),$B56,AG56),1))</f>
        <v>3</v>
      </c>
      <c r="AH57" s="69">
        <f>IF(DAY(EOMONTH($A56,0))&lt;30,"",WEEKDAY(DATE(YEAR($A56),$B56,AH56),1))</f>
        <v>4</v>
      </c>
      <c r="AI57" s="70" t="str">
        <f>IF(DAY(EOMONTH($A56,0))&lt;31,"",WEEKDAY(DATE(YEAR($A56),$B56,AI56),1))</f>
        <v/>
      </c>
      <c r="AJ57" s="115" t="s">
        <v>37</v>
      </c>
      <c r="AK57" s="116"/>
      <c r="AL57" s="116"/>
      <c r="AM57" s="116"/>
      <c r="AN57" s="116"/>
      <c r="AO57" s="116"/>
      <c r="AP57" s="117" t="str">
        <f>IF(COUNTIF(E58:AI58,"■")=0,"",COUNTIF(E59:AI59,"○")+COUNTIF(E59:AI59,"●"))</f>
        <v/>
      </c>
      <c r="AQ57" s="118"/>
      <c r="AR57" s="10"/>
    </row>
    <row r="58" spans="1:49" ht="16.5" customHeight="1">
      <c r="A58" s="143"/>
      <c r="B58" s="146"/>
      <c r="C58" s="123" t="s">
        <v>2</v>
      </c>
      <c r="D58" s="124"/>
      <c r="E58" s="65" t="str">
        <f>IF(VLOOKUP(DATE(YEAR($A56),$B56,E56),入力シート②!$B:$H,3,0)=0,"",VLOOKUP(DATE(YEAR($A56),$B56,E56),入力シート②!$B:$H,3,0))</f>
        <v/>
      </c>
      <c r="F58" s="66" t="str">
        <f>IF(VLOOKUP(DATE(YEAR($A56),$B56,F56),入力シート②!$B:$H,3,0)=0,"",VLOOKUP(DATE(YEAR($A56),$B56,F56),入力シート②!$B:$H,3,0))</f>
        <v/>
      </c>
      <c r="G58" s="66" t="str">
        <f>IF(VLOOKUP(DATE(YEAR($A56),$B56,G56),入力シート②!$B:$H,3,0)=0,"",VLOOKUP(DATE(YEAR($A56),$B56,G56),入力シート②!$B:$H,3,0))</f>
        <v/>
      </c>
      <c r="H58" s="66" t="str">
        <f>IF(VLOOKUP(DATE(YEAR($A56),$B56,H56),入力シート②!$B:$H,3,0)=0,"",VLOOKUP(DATE(YEAR($A56),$B56,H56),入力シート②!$B:$H,3,0))</f>
        <v/>
      </c>
      <c r="I58" s="66" t="str">
        <f>IF(VLOOKUP(DATE(YEAR($A56),$B56,I56),入力シート②!$B:$H,3,0)=0,"",VLOOKUP(DATE(YEAR($A56),$B56,I56),入力シート②!$B:$H,3,0))</f>
        <v/>
      </c>
      <c r="J58" s="66" t="str">
        <f>IF(VLOOKUP(DATE(YEAR($A56),$B56,J56),入力シート②!$B:$H,3,0)=0,"",VLOOKUP(DATE(YEAR($A56),$B56,J56),入力シート②!$B:$H,3,0))</f>
        <v/>
      </c>
      <c r="K58" s="66" t="str">
        <f>IF(VLOOKUP(DATE(YEAR($A56),$B56,K56),入力シート②!$B:$H,3,0)=0,"",VLOOKUP(DATE(YEAR($A56),$B56,K56),入力シート②!$B:$H,3,0))</f>
        <v/>
      </c>
      <c r="L58" s="66" t="str">
        <f>IF(VLOOKUP(DATE(YEAR($A56),$B56,L56),入力シート②!$B:$H,3,0)=0,"",VLOOKUP(DATE(YEAR($A56),$B56,L56),入力シート②!$B:$H,3,0))</f>
        <v/>
      </c>
      <c r="M58" s="66" t="str">
        <f>IF(VLOOKUP(DATE(YEAR($A56),$B56,M56),入力シート②!$B:$H,3,0)=0,"",VLOOKUP(DATE(YEAR($A56),$B56,M56),入力シート②!$B:$H,3,0))</f>
        <v/>
      </c>
      <c r="N58" s="66" t="str">
        <f>IF(VLOOKUP(DATE(YEAR($A56),$B56,N56),入力シート②!$B:$H,3,0)=0,"",VLOOKUP(DATE(YEAR($A56),$B56,N56),入力シート②!$B:$H,3,0))</f>
        <v/>
      </c>
      <c r="O58" s="66" t="str">
        <f>IF(VLOOKUP(DATE(YEAR($A56),$B56,O56),入力シート②!$B:$H,3,0)=0,"",VLOOKUP(DATE(YEAR($A56),$B56,O56),入力シート②!$B:$H,3,0))</f>
        <v/>
      </c>
      <c r="P58" s="66" t="str">
        <f>IF(VLOOKUP(DATE(YEAR($A56),$B56,P56),入力シート②!$B:$H,3,0)=0,"",VLOOKUP(DATE(YEAR($A56),$B56,P56),入力シート②!$B:$H,3,0))</f>
        <v/>
      </c>
      <c r="Q58" s="66" t="str">
        <f>IF(VLOOKUP(DATE(YEAR($A56),$B56,Q56),入力シート②!$B:$H,3,0)=0,"",VLOOKUP(DATE(YEAR($A56),$B56,Q56),入力シート②!$B:$H,3,0))</f>
        <v/>
      </c>
      <c r="R58" s="66" t="str">
        <f>IF(VLOOKUP(DATE(YEAR($A56),$B56,R56),入力シート②!$B:$H,3,0)=0,"",VLOOKUP(DATE(YEAR($A56),$B56,R56),入力シート②!$B:$H,3,0))</f>
        <v/>
      </c>
      <c r="S58" s="66" t="str">
        <f>IF(VLOOKUP(DATE(YEAR($A56),$B56,S56),入力シート②!$B:$H,3,0)=0,"",VLOOKUP(DATE(YEAR($A56),$B56,S56),入力シート②!$B:$H,3,0))</f>
        <v/>
      </c>
      <c r="T58" s="66" t="str">
        <f>IF(VLOOKUP(DATE(YEAR($A56),$B56,T56),入力シート②!$B:$H,3,0)=0,"",VLOOKUP(DATE(YEAR($A56),$B56,T56),入力シート②!$B:$H,3,0))</f>
        <v/>
      </c>
      <c r="U58" s="66" t="str">
        <f>IF(VLOOKUP(DATE(YEAR($A56),$B56,U56),入力シート②!$B:$H,3,0)=0,"",VLOOKUP(DATE(YEAR($A56),$B56,U56),入力シート②!$B:$H,3,0))</f>
        <v/>
      </c>
      <c r="V58" s="66" t="str">
        <f>IF(VLOOKUP(DATE(YEAR($A56),$B56,V56),入力シート②!$B:$H,3,0)=0,"",VLOOKUP(DATE(YEAR($A56),$B56,V56),入力シート②!$B:$H,3,0))</f>
        <v/>
      </c>
      <c r="W58" s="66" t="str">
        <f>IF(VLOOKUP(DATE(YEAR($A56),$B56,W56),入力シート②!$B:$H,3,0)=0,"",VLOOKUP(DATE(YEAR($A56),$B56,W56),入力シート②!$B:$H,3,0))</f>
        <v/>
      </c>
      <c r="X58" s="66" t="str">
        <f>IF(VLOOKUP(DATE(YEAR($A56),$B56,X56),入力シート②!$B:$H,3,0)=0,"",VLOOKUP(DATE(YEAR($A56),$B56,X56),入力シート②!$B:$H,3,0))</f>
        <v/>
      </c>
      <c r="Y58" s="66" t="str">
        <f>IF(VLOOKUP(DATE(YEAR($A56),$B56,Y56),入力シート②!$B:$H,3,0)=0,"",VLOOKUP(DATE(YEAR($A56),$B56,Y56),入力シート②!$B:$H,3,0))</f>
        <v/>
      </c>
      <c r="Z58" s="66" t="str">
        <f>IF(VLOOKUP(DATE(YEAR($A56),$B56,Z56),入力シート②!$B:$H,3,0)=0,"",VLOOKUP(DATE(YEAR($A56),$B56,Z56),入力シート②!$B:$H,3,0))</f>
        <v/>
      </c>
      <c r="AA58" s="66" t="str">
        <f>IF(VLOOKUP(DATE(YEAR($A56),$B56,AA56),入力シート②!$B:$H,3,0)=0,"",VLOOKUP(DATE(YEAR($A56),$B56,AA56),入力シート②!$B:$H,3,0))</f>
        <v/>
      </c>
      <c r="AB58" s="66" t="str">
        <f>IF(VLOOKUP(DATE(YEAR($A56),$B56,AB56),入力シート②!$B:$H,3,0)=0,"",VLOOKUP(DATE(YEAR($A56),$B56,AB56),入力シート②!$B:$H,3,0))</f>
        <v/>
      </c>
      <c r="AC58" s="66" t="str">
        <f>IF(VLOOKUP(DATE(YEAR($A56),$B56,AC56),入力シート②!$B:$H,3,0)=0,"",VLOOKUP(DATE(YEAR($A56),$B56,AC56),入力シート②!$B:$H,3,0))</f>
        <v/>
      </c>
      <c r="AD58" s="66" t="str">
        <f>IF(VLOOKUP(DATE(YEAR($A56),$B56,AD56),入力シート②!$B:$H,3,0)=0,"",VLOOKUP(DATE(YEAR($A56),$B56,AD56),入力シート②!$B:$H,3,0))</f>
        <v/>
      </c>
      <c r="AE58" s="66" t="str">
        <f>IF(VLOOKUP(DATE(YEAR($A56),$B56,AE56),入力シート②!$B:$H,3,0)=0,"",VLOOKUP(DATE(YEAR($A56),$B56,AE56),入力シート②!$B:$H,3,0))</f>
        <v/>
      </c>
      <c r="AF58" s="66" t="str">
        <f>IF(VLOOKUP(DATE(YEAR($A56),$B56,AF56),入力シート②!$B:$H,3,0)=0,"",VLOOKUP(DATE(YEAR($A56),$B56,AF56),入力シート②!$B:$H,3,0))</f>
        <v/>
      </c>
      <c r="AG58" s="66" t="str">
        <f>IF(DAY(EOMONTH($A56,0))&lt;29,"",IF(VLOOKUP(DATE(YEAR($A56),$B56,AG56),入力シート②!$B:$H,3,0)=0,"",VLOOKUP(DATE(YEAR($A56),$B56,AG56),入力シート②!$B:$H,3,0)))</f>
        <v/>
      </c>
      <c r="AH58" s="66" t="str">
        <f>IF(DAY(EOMONTH($A56,0))&lt;30,"",IF(VLOOKUP(DATE(YEAR($A56),$B56,AH56),入力シート②!$B:$H,3,0)=0,"",VLOOKUP(DATE(YEAR($A56),$B56,AH56),入力シート②!$B:$H,3,0)))</f>
        <v/>
      </c>
      <c r="AI58" s="71" t="str">
        <f>IF(DAY(EOMONTH($A56,0))&lt;31,"",IF(VLOOKUP(DATE(YEAR($A56),$B56,AI56),入力シート②!$B:$H,3,0)=0,"",VLOOKUP(DATE(YEAR($A56),$B56,AI56),入力シート②!$B:$H,3,0)))</f>
        <v/>
      </c>
      <c r="AJ58" s="115" t="s">
        <v>38</v>
      </c>
      <c r="AK58" s="116"/>
      <c r="AL58" s="116"/>
      <c r="AM58" s="116"/>
      <c r="AN58" s="116"/>
      <c r="AO58" s="116"/>
      <c r="AP58" s="119" t="str">
        <f>IF(COUNTIF(E58:AI58,"■")=0,"",ROUNDDOWN(AP57/AL56,4))</f>
        <v/>
      </c>
      <c r="AQ58" s="120"/>
      <c r="AR58" s="11"/>
      <c r="AS58" s="43"/>
      <c r="AT58" s="113" t="s">
        <v>47</v>
      </c>
      <c r="AU58" s="113" t="s">
        <v>9</v>
      </c>
      <c r="AV58" s="113" t="s">
        <v>45</v>
      </c>
      <c r="AW58" s="113" t="s">
        <v>43</v>
      </c>
    </row>
    <row r="59" spans="1:49" ht="16.5" customHeight="1">
      <c r="A59" s="143"/>
      <c r="B59" s="146"/>
      <c r="C59" s="125" t="s">
        <v>36</v>
      </c>
      <c r="D59" s="126"/>
      <c r="E59" s="65" t="str">
        <f>IF(VLOOKUP(DATE(YEAR($A56),$B56,E56),入力シート②!$B:$H,4,0)=0,"",VLOOKUP(DATE(YEAR($A56),$B56,E56),入力シート②!$B:$H,4,0))</f>
        <v/>
      </c>
      <c r="F59" s="66" t="str">
        <f>IF(VLOOKUP(DATE(YEAR($A56),$B56,F56),入力シート②!$B:$H,4,0)=0,"",VLOOKUP(DATE(YEAR($A56),$B56,F56),入力シート②!$B:$H,4,0))</f>
        <v/>
      </c>
      <c r="G59" s="66" t="str">
        <f>IF(VLOOKUP(DATE(YEAR($A56),$B56,G56),入力シート②!$B:$H,4,0)=0,"",VLOOKUP(DATE(YEAR($A56),$B56,G56),入力シート②!$B:$H,4,0))</f>
        <v/>
      </c>
      <c r="H59" s="66" t="str">
        <f>IF(VLOOKUP(DATE(YEAR($A56),$B56,H56),入力シート②!$B:$H,4,0)=0,"",VLOOKUP(DATE(YEAR($A56),$B56,H56),入力シート②!$B:$H,4,0))</f>
        <v/>
      </c>
      <c r="I59" s="66" t="str">
        <f>IF(VLOOKUP(DATE(YEAR($A56),$B56,I56),入力シート②!$B:$H,4,0)=0,"",VLOOKUP(DATE(YEAR($A56),$B56,I56),入力シート②!$B:$H,4,0))</f>
        <v/>
      </c>
      <c r="J59" s="66" t="str">
        <f>IF(VLOOKUP(DATE(YEAR($A56),$B56,J56),入力シート②!$B:$H,4,0)=0,"",VLOOKUP(DATE(YEAR($A56),$B56,J56),入力シート②!$B:$H,4,0))</f>
        <v/>
      </c>
      <c r="K59" s="66" t="str">
        <f>IF(VLOOKUP(DATE(YEAR($A56),$B56,K56),入力シート②!$B:$H,4,0)=0,"",VLOOKUP(DATE(YEAR($A56),$B56,K56),入力シート②!$B:$H,4,0))</f>
        <v/>
      </c>
      <c r="L59" s="66" t="str">
        <f>IF(VLOOKUP(DATE(YEAR($A56),$B56,L56),入力シート②!$B:$H,4,0)=0,"",VLOOKUP(DATE(YEAR($A56),$B56,L56),入力シート②!$B:$H,4,0))</f>
        <v/>
      </c>
      <c r="M59" s="66" t="str">
        <f>IF(VLOOKUP(DATE(YEAR($A56),$B56,M56),入力シート②!$B:$H,4,0)=0,"",VLOOKUP(DATE(YEAR($A56),$B56,M56),入力シート②!$B:$H,4,0))</f>
        <v/>
      </c>
      <c r="N59" s="66" t="str">
        <f>IF(VLOOKUP(DATE(YEAR($A56),$B56,N56),入力シート②!$B:$H,4,0)=0,"",VLOOKUP(DATE(YEAR($A56),$B56,N56),入力シート②!$B:$H,4,0))</f>
        <v/>
      </c>
      <c r="O59" s="66" t="str">
        <f>IF(VLOOKUP(DATE(YEAR($A56),$B56,O56),入力シート②!$B:$H,4,0)=0,"",VLOOKUP(DATE(YEAR($A56),$B56,O56),入力シート②!$B:$H,4,0))</f>
        <v/>
      </c>
      <c r="P59" s="66" t="str">
        <f>IF(VLOOKUP(DATE(YEAR($A56),$B56,P56),入力シート②!$B:$H,4,0)=0,"",VLOOKUP(DATE(YEAR($A56),$B56,P56),入力シート②!$B:$H,4,0))</f>
        <v/>
      </c>
      <c r="Q59" s="66" t="str">
        <f>IF(VLOOKUP(DATE(YEAR($A56),$B56,Q56),入力シート②!$B:$H,4,0)=0,"",VLOOKUP(DATE(YEAR($A56),$B56,Q56),入力シート②!$B:$H,4,0))</f>
        <v/>
      </c>
      <c r="R59" s="66" t="str">
        <f>IF(VLOOKUP(DATE(YEAR($A56),$B56,R56),入力シート②!$B:$H,4,0)=0,"",VLOOKUP(DATE(YEAR($A56),$B56,R56),入力シート②!$B:$H,4,0))</f>
        <v/>
      </c>
      <c r="S59" s="66" t="str">
        <f>IF(VLOOKUP(DATE(YEAR($A56),$B56,S56),入力シート②!$B:$H,4,0)=0,"",VLOOKUP(DATE(YEAR($A56),$B56,S56),入力シート②!$B:$H,4,0))</f>
        <v/>
      </c>
      <c r="T59" s="66" t="str">
        <f>IF(VLOOKUP(DATE(YEAR($A56),$B56,T56),入力シート②!$B:$H,4,0)=0,"",VLOOKUP(DATE(YEAR($A56),$B56,T56),入力シート②!$B:$H,4,0))</f>
        <v/>
      </c>
      <c r="U59" s="66" t="str">
        <f>IF(VLOOKUP(DATE(YEAR($A56),$B56,U56),入力シート②!$B:$H,4,0)=0,"",VLOOKUP(DATE(YEAR($A56),$B56,U56),入力シート②!$B:$H,4,0))</f>
        <v/>
      </c>
      <c r="V59" s="66" t="str">
        <f>IF(VLOOKUP(DATE(YEAR($A56),$B56,V56),入力シート②!$B:$H,4,0)=0,"",VLOOKUP(DATE(YEAR($A56),$B56,V56),入力シート②!$B:$H,4,0))</f>
        <v/>
      </c>
      <c r="W59" s="66" t="str">
        <f>IF(VLOOKUP(DATE(YEAR($A56),$B56,W56),入力シート②!$B:$H,4,0)=0,"",VLOOKUP(DATE(YEAR($A56),$B56,W56),入力シート②!$B:$H,4,0))</f>
        <v/>
      </c>
      <c r="X59" s="66" t="str">
        <f>IF(VLOOKUP(DATE(YEAR($A56),$B56,X56),入力シート②!$B:$H,4,0)=0,"",VLOOKUP(DATE(YEAR($A56),$B56,X56),入力シート②!$B:$H,4,0))</f>
        <v/>
      </c>
      <c r="Y59" s="66" t="str">
        <f>IF(VLOOKUP(DATE(YEAR($A56),$B56,Y56),入力シート②!$B:$H,4,0)=0,"",VLOOKUP(DATE(YEAR($A56),$B56,Y56),入力シート②!$B:$H,4,0))</f>
        <v/>
      </c>
      <c r="Z59" s="66" t="str">
        <f>IF(VLOOKUP(DATE(YEAR($A56),$B56,Z56),入力シート②!$B:$H,4,0)=0,"",VLOOKUP(DATE(YEAR($A56),$B56,Z56),入力シート②!$B:$H,4,0))</f>
        <v/>
      </c>
      <c r="AA59" s="66" t="str">
        <f>IF(VLOOKUP(DATE(YEAR($A56),$B56,AA56),入力シート②!$B:$H,4,0)=0,"",VLOOKUP(DATE(YEAR($A56),$B56,AA56),入力シート②!$B:$H,4,0))</f>
        <v/>
      </c>
      <c r="AB59" s="66" t="str">
        <f>IF(VLOOKUP(DATE(YEAR($A56),$B56,AB56),入力シート②!$B:$H,4,0)=0,"",VLOOKUP(DATE(YEAR($A56),$B56,AB56),入力シート②!$B:$H,4,0))</f>
        <v/>
      </c>
      <c r="AC59" s="66" t="str">
        <f>IF(VLOOKUP(DATE(YEAR($A56),$B56,AC56),入力シート②!$B:$H,4,0)=0,"",VLOOKUP(DATE(YEAR($A56),$B56,AC56),入力シート②!$B:$H,4,0))</f>
        <v/>
      </c>
      <c r="AD59" s="66" t="str">
        <f>IF(VLOOKUP(DATE(YEAR($A56),$B56,AD56),入力シート②!$B:$H,4,0)=0,"",VLOOKUP(DATE(YEAR($A56),$B56,AD56),入力シート②!$B:$H,4,0))</f>
        <v/>
      </c>
      <c r="AE59" s="66" t="str">
        <f>IF(VLOOKUP(DATE(YEAR($A56),$B56,AE56),入力シート②!$B:$H,4,0)=0,"",VLOOKUP(DATE(YEAR($A56),$B56,AE56),入力シート②!$B:$H,4,0))</f>
        <v/>
      </c>
      <c r="AF59" s="66" t="str">
        <f>IF(VLOOKUP(DATE(YEAR($A56),$B56,AF56),入力シート②!$B:$H,4,0)=0,"",VLOOKUP(DATE(YEAR($A56),$B56,AF56),入力シート②!$B:$H,4,0))</f>
        <v/>
      </c>
      <c r="AG59" s="66" t="str">
        <f>IF(DAY(EOMONTH($A56,0))&lt;29,"",IF(VLOOKUP(DATE(YEAR($A56),$B56,AG56),入力シート②!$B:$H,4,0)=0,"",VLOOKUP(DATE(YEAR($A56),$B56,AG56),入力シート②!$B:$H,4,0)))</f>
        <v/>
      </c>
      <c r="AH59" s="66" t="str">
        <f>IF(DAY(EOMONTH($A56,0))&lt;30,"",IF(VLOOKUP(DATE(YEAR($A56),$B56,AH56),入力シート②!$B:$H,4,0)=0,"",VLOOKUP(DATE(YEAR($A56),$B56,AH56),入力シート②!$B:$H,4,0)))</f>
        <v/>
      </c>
      <c r="AI59" s="71" t="str">
        <f>IF(DAY(EOMONTH($A56,0))&lt;31,"",IF(VLOOKUP(DATE(YEAR($A56),$B56,AI56),入力シート②!$B:$H,4,0)=0,"",VLOOKUP(DATE(YEAR($A56),$B56,AI56),入力シート②!$B:$H,4,0)))</f>
        <v/>
      </c>
      <c r="AJ59" s="131" t="s">
        <v>8</v>
      </c>
      <c r="AK59" s="109"/>
      <c r="AL59" s="109"/>
      <c r="AM59" s="109"/>
      <c r="AN59" s="109"/>
      <c r="AO59" s="109"/>
      <c r="AP59" s="109" t="str">
        <f>IF(COUNTIF(E58:AI58,"■")=0,"",IF(OR(AP57&gt;=AP56,AP58&gt;=0.285),"達成","×"))</f>
        <v/>
      </c>
      <c r="AQ59" s="110"/>
      <c r="AT59" s="114"/>
      <c r="AU59" s="114"/>
      <c r="AV59" s="114"/>
      <c r="AW59" s="114"/>
    </row>
    <row r="60" spans="1:49" ht="16.5" customHeight="1">
      <c r="A60" s="144"/>
      <c r="B60" s="147"/>
      <c r="C60" s="127" t="s">
        <v>4</v>
      </c>
      <c r="D60" s="128"/>
      <c r="E60" s="61" t="str">
        <f ca="1">VLOOKUP(DATE(YEAR($A56),B56,E56),入力シート②!$B:$H,7,0)</f>
        <v/>
      </c>
      <c r="F60" s="62" t="str">
        <f ca="1">VLOOKUP(DATE(YEAR($A56),B56,F56),入力シート②!$B:$H,7,0)</f>
        <v/>
      </c>
      <c r="G60" s="62" t="str">
        <f ca="1">VLOOKUP(DATE(YEAR($A56),B56,G56),入力シート②!$B:$H,7,0)</f>
        <v/>
      </c>
      <c r="H60" s="62" t="str">
        <f ca="1">VLOOKUP(DATE(YEAR($A56),B56,H56),入力シート②!$B:$H,7,0)</f>
        <v/>
      </c>
      <c r="I60" s="62" t="str">
        <f ca="1">VLOOKUP(DATE(YEAR($A56),B56,I56),入力シート②!$B:$H,7,0)</f>
        <v/>
      </c>
      <c r="J60" s="62" t="str">
        <f ca="1">VLOOKUP(DATE(YEAR($A56),B56,J56),入力シート②!$B:$H,7,0)</f>
        <v/>
      </c>
      <c r="K60" s="62" t="str">
        <f ca="1">VLOOKUP(DATE(YEAR($A56),B56,K56),入力シート②!$B:$H,7,0)</f>
        <v/>
      </c>
      <c r="L60" s="62" t="str">
        <f ca="1">VLOOKUP(DATE(YEAR($A56),B56,L56),入力シート②!$B:$H,7,0)</f>
        <v/>
      </c>
      <c r="M60" s="62" t="str">
        <f ca="1">VLOOKUP(DATE(YEAR($A56),B56,M56),入力シート②!$B:$H,7,0)</f>
        <v/>
      </c>
      <c r="N60" s="62" t="str">
        <f ca="1">VLOOKUP(DATE(YEAR($A56),B56,N56),入力シート②!$B:$H,7,0)</f>
        <v/>
      </c>
      <c r="O60" s="62" t="str">
        <f ca="1">VLOOKUP(DATE(YEAR($A56),B56,O56),入力シート②!$B:$H,7,0)</f>
        <v/>
      </c>
      <c r="P60" s="62" t="str">
        <f ca="1">VLOOKUP(DATE(YEAR($A56),B56,P56),入力シート②!$B:$H,7,0)</f>
        <v/>
      </c>
      <c r="Q60" s="62" t="str">
        <f ca="1">VLOOKUP(DATE(YEAR($A56),B56,Q56),入力シート②!$B:$H,7,0)</f>
        <v/>
      </c>
      <c r="R60" s="62" t="str">
        <f ca="1">VLOOKUP(DATE(YEAR($A56),B56,R56),入力シート②!$B:$H,7,0)</f>
        <v/>
      </c>
      <c r="S60" s="62" t="str">
        <f ca="1">VLOOKUP(DATE(YEAR($A56),B56,S56),入力シート②!$B:$H,7,0)</f>
        <v/>
      </c>
      <c r="T60" s="62" t="str">
        <f ca="1">VLOOKUP(DATE(YEAR($A56),B56,T56),入力シート②!$B:$H,7,0)</f>
        <v/>
      </c>
      <c r="U60" s="62" t="str">
        <f ca="1">VLOOKUP(DATE(YEAR($A56),B56,U56),入力シート②!$B:$H,7,0)</f>
        <v/>
      </c>
      <c r="V60" s="62" t="str">
        <f ca="1">VLOOKUP(DATE(YEAR($A56),B56,V56),入力シート②!$B:$H,7,0)</f>
        <v/>
      </c>
      <c r="W60" s="62" t="str">
        <f ca="1">VLOOKUP(DATE(YEAR($A56),B56,W56),入力シート②!$B:$H,7,0)</f>
        <v/>
      </c>
      <c r="X60" s="62" t="str">
        <f ca="1">VLOOKUP(DATE(YEAR($A56),B56,X56),入力シート②!$B:$H,7,0)</f>
        <v/>
      </c>
      <c r="Y60" s="62" t="str">
        <f ca="1">VLOOKUP(DATE(YEAR($A56),B56,Y56),入力シート②!$B:$H,7,0)</f>
        <v/>
      </c>
      <c r="Z60" s="62" t="str">
        <f ca="1">VLOOKUP(DATE(YEAR($A56),B56,Z56),入力シート②!$B:$H,7,0)</f>
        <v/>
      </c>
      <c r="AA60" s="62" t="str">
        <f ca="1">VLOOKUP(DATE(YEAR($A56),B56,AA56),入力シート②!$B:$H,7,0)</f>
        <v/>
      </c>
      <c r="AB60" s="62" t="str">
        <f ca="1">VLOOKUP(DATE(YEAR($A56),B56,AB56),入力シート②!$B:$H,7,0)</f>
        <v/>
      </c>
      <c r="AC60" s="62" t="str">
        <f ca="1">VLOOKUP(DATE(YEAR($A56),B56,AC56),入力シート②!$B:$H,7,0)</f>
        <v/>
      </c>
      <c r="AD60" s="62" t="str">
        <f ca="1">VLOOKUP(DATE(YEAR($A56),B56,AD56),入力シート②!$B:$H,7,0)</f>
        <v/>
      </c>
      <c r="AE60" s="62" t="str">
        <f ca="1">VLOOKUP(DATE(YEAR($A56),B56,AE56),入力シート②!$B:$H,7,0)</f>
        <v/>
      </c>
      <c r="AF60" s="62" t="str">
        <f ca="1">VLOOKUP(DATE(YEAR($A56),B56,AF56),入力シート②!$B:$H,7,0)</f>
        <v/>
      </c>
      <c r="AG60" s="62" t="str">
        <f ca="1">IF(DAY(EOMONTH($A56,0))&lt;29,"",VLOOKUP(DATE(YEAR($A56),$B56,AG56),入力シート②!$B:$H,7,0))</f>
        <v/>
      </c>
      <c r="AH60" s="62" t="str">
        <f ca="1">IF(DAY(EOMONTH($A56,0))&lt;30,"",VLOOKUP(DATE(YEAR($A56),$B56,AH56),入力シート②!$B:$H,7,0))</f>
        <v/>
      </c>
      <c r="AI60" s="72" t="str">
        <f>IF(DAY(EOMONTH($A56,0))&lt;31,"",VLOOKUP(DATE(YEAR($A56),$B56,AI56),入力シート②!$B:$H,7,0))</f>
        <v/>
      </c>
      <c r="AJ60" s="111" t="s">
        <v>45</v>
      </c>
      <c r="AK60" s="112"/>
      <c r="AL60" s="112" t="str">
        <f ca="1">IF(COUNTIF(E60:AI60,"-")+COUNTIF(E60:AI60,"達成")+COUNTIF(E60:AI60,"×")=0,"",COUNTIF(E60:AI60,"達成")+COUNTIF(E60:AI60,"×"))</f>
        <v/>
      </c>
      <c r="AM60" s="112"/>
      <c r="AN60" s="112" t="s">
        <v>43</v>
      </c>
      <c r="AO60" s="112"/>
      <c r="AP60" s="109" t="str">
        <f ca="1">IF(COUNTIF(E60:AI60,"-")+COUNTIF(E60:AI60,"達成")+COUNTIF(E60:AI60,"×")=0,"",COUNTIF(E60:AI60,"達成"))</f>
        <v/>
      </c>
      <c r="AQ60" s="110"/>
      <c r="AT60" s="31">
        <f>IF(AP59="達成",1,0)</f>
        <v>0</v>
      </c>
      <c r="AU60" s="31">
        <f>IF(AP59="×",1,0)</f>
        <v>0</v>
      </c>
      <c r="AV60" s="31" t="str">
        <f ca="1">AL60</f>
        <v/>
      </c>
      <c r="AW60" s="31" t="str">
        <f ca="1">AP60</f>
        <v/>
      </c>
    </row>
    <row r="61" spans="1:49" ht="16.5" customHeight="1">
      <c r="A61" s="132">
        <f>EOMONTH(A56,0)+1</f>
        <v>46569</v>
      </c>
      <c r="B61" s="145">
        <f t="shared" ref="B61" si="225">MONTH(A61)</f>
        <v>7</v>
      </c>
      <c r="C61" s="129" t="s">
        <v>0</v>
      </c>
      <c r="D61" s="130"/>
      <c r="E61" s="63">
        <v>1</v>
      </c>
      <c r="F61" s="64">
        <v>2</v>
      </c>
      <c r="G61" s="64">
        <v>3</v>
      </c>
      <c r="H61" s="64">
        <v>4</v>
      </c>
      <c r="I61" s="64">
        <v>5</v>
      </c>
      <c r="J61" s="64">
        <v>6</v>
      </c>
      <c r="K61" s="64">
        <v>7</v>
      </c>
      <c r="L61" s="64">
        <v>8</v>
      </c>
      <c r="M61" s="64">
        <v>9</v>
      </c>
      <c r="N61" s="64">
        <v>10</v>
      </c>
      <c r="O61" s="64">
        <v>11</v>
      </c>
      <c r="P61" s="64">
        <v>12</v>
      </c>
      <c r="Q61" s="64">
        <v>13</v>
      </c>
      <c r="R61" s="64">
        <v>14</v>
      </c>
      <c r="S61" s="64">
        <v>15</v>
      </c>
      <c r="T61" s="64">
        <v>16</v>
      </c>
      <c r="U61" s="64">
        <v>17</v>
      </c>
      <c r="V61" s="64">
        <v>18</v>
      </c>
      <c r="W61" s="64">
        <v>19</v>
      </c>
      <c r="X61" s="64">
        <v>20</v>
      </c>
      <c r="Y61" s="64">
        <v>21</v>
      </c>
      <c r="Z61" s="64">
        <v>22</v>
      </c>
      <c r="AA61" s="64">
        <v>23</v>
      </c>
      <c r="AB61" s="64">
        <v>24</v>
      </c>
      <c r="AC61" s="64">
        <v>25</v>
      </c>
      <c r="AD61" s="64">
        <v>26</v>
      </c>
      <c r="AE61" s="64">
        <v>27</v>
      </c>
      <c r="AF61" s="64">
        <v>28</v>
      </c>
      <c r="AG61" s="64">
        <f>IF(DAY(EOMONTH($A61,0))&lt;29,"",29)</f>
        <v>29</v>
      </c>
      <c r="AH61" s="64">
        <f>IF(DAY(EOMONTH($A61,0))&lt;30,"",30)</f>
        <v>30</v>
      </c>
      <c r="AI61" s="67">
        <f>IF(DAY(EOMONTH($A61,0))&lt;31,"",31)</f>
        <v>31</v>
      </c>
      <c r="AJ61" s="150" t="s">
        <v>42</v>
      </c>
      <c r="AK61" s="151"/>
      <c r="AL61" s="151" t="str">
        <f>IF(COUNTIF(E63:AI63,"■")=0,"",COUNTIF(E63:AI63,"■"))</f>
        <v/>
      </c>
      <c r="AM61" s="151"/>
      <c r="AN61" s="151" t="s">
        <v>44</v>
      </c>
      <c r="AO61" s="151"/>
      <c r="AP61" s="121" t="str">
        <f>IF(COUNTIF(E63:AI63,"■")=0,"",COUNTIFS(E62:AI62,1,E63:AI63,"■")+COUNTIFS(E62:AI62,7,E63:AI63,"■"))</f>
        <v/>
      </c>
      <c r="AQ61" s="122"/>
    </row>
    <row r="62" spans="1:49" ht="16.5" customHeight="1">
      <c r="A62" s="143"/>
      <c r="B62" s="146"/>
      <c r="C62" s="123" t="s">
        <v>1</v>
      </c>
      <c r="D62" s="124"/>
      <c r="E62" s="68">
        <f>WEEKDAY(DATE(YEAR($A61),$B61,E61),1)</f>
        <v>5</v>
      </c>
      <c r="F62" s="69">
        <f t="shared" ref="F62" si="226">WEEKDAY(DATE(YEAR($A61),$B61,F61),1)</f>
        <v>6</v>
      </c>
      <c r="G62" s="69">
        <f t="shared" ref="G62" si="227">WEEKDAY(DATE(YEAR($A61),$B61,G61),1)</f>
        <v>7</v>
      </c>
      <c r="H62" s="69">
        <f t="shared" ref="H62" si="228">WEEKDAY(DATE(YEAR($A61),$B61,H61),1)</f>
        <v>1</v>
      </c>
      <c r="I62" s="69">
        <f t="shared" ref="I62" si="229">WEEKDAY(DATE(YEAR($A61),$B61,I61),1)</f>
        <v>2</v>
      </c>
      <c r="J62" s="69">
        <f t="shared" ref="J62" si="230">WEEKDAY(DATE(YEAR($A61),$B61,J61),1)</f>
        <v>3</v>
      </c>
      <c r="K62" s="69">
        <f t="shared" ref="K62" si="231">WEEKDAY(DATE(YEAR($A61),$B61,K61),1)</f>
        <v>4</v>
      </c>
      <c r="L62" s="69">
        <f t="shared" ref="L62" si="232">WEEKDAY(DATE(YEAR($A61),$B61,L61),1)</f>
        <v>5</v>
      </c>
      <c r="M62" s="69">
        <f t="shared" ref="M62" si="233">WEEKDAY(DATE(YEAR($A61),$B61,M61),1)</f>
        <v>6</v>
      </c>
      <c r="N62" s="69">
        <f t="shared" ref="N62" si="234">WEEKDAY(DATE(YEAR($A61),$B61,N61),1)</f>
        <v>7</v>
      </c>
      <c r="O62" s="69">
        <f t="shared" ref="O62" si="235">WEEKDAY(DATE(YEAR($A61),$B61,O61),1)</f>
        <v>1</v>
      </c>
      <c r="P62" s="69">
        <f t="shared" ref="P62" si="236">WEEKDAY(DATE(YEAR($A61),$B61,P61),1)</f>
        <v>2</v>
      </c>
      <c r="Q62" s="69">
        <f t="shared" ref="Q62" si="237">WEEKDAY(DATE(YEAR($A61),$B61,Q61),1)</f>
        <v>3</v>
      </c>
      <c r="R62" s="69">
        <f t="shared" ref="R62" si="238">WEEKDAY(DATE(YEAR($A61),$B61,R61),1)</f>
        <v>4</v>
      </c>
      <c r="S62" s="69">
        <f t="shared" ref="S62" si="239">WEEKDAY(DATE(YEAR($A61),$B61,S61),1)</f>
        <v>5</v>
      </c>
      <c r="T62" s="69">
        <f t="shared" ref="T62" si="240">WEEKDAY(DATE(YEAR($A61),$B61,T61),1)</f>
        <v>6</v>
      </c>
      <c r="U62" s="69">
        <f t="shared" ref="U62" si="241">WEEKDAY(DATE(YEAR($A61),$B61,U61),1)</f>
        <v>7</v>
      </c>
      <c r="V62" s="69">
        <f t="shared" ref="V62" si="242">WEEKDAY(DATE(YEAR($A61),$B61,V61),1)</f>
        <v>1</v>
      </c>
      <c r="W62" s="69">
        <f t="shared" ref="W62" si="243">WEEKDAY(DATE(YEAR($A61),$B61,W61),1)</f>
        <v>2</v>
      </c>
      <c r="X62" s="69">
        <f t="shared" ref="X62" si="244">WEEKDAY(DATE(YEAR($A61),$B61,X61),1)</f>
        <v>3</v>
      </c>
      <c r="Y62" s="69">
        <f t="shared" ref="Y62" si="245">WEEKDAY(DATE(YEAR($A61),$B61,Y61),1)</f>
        <v>4</v>
      </c>
      <c r="Z62" s="69">
        <f t="shared" ref="Z62" si="246">WEEKDAY(DATE(YEAR($A61),$B61,Z61),1)</f>
        <v>5</v>
      </c>
      <c r="AA62" s="69">
        <f t="shared" ref="AA62" si="247">WEEKDAY(DATE(YEAR($A61),$B61,AA61),1)</f>
        <v>6</v>
      </c>
      <c r="AB62" s="69">
        <f t="shared" ref="AB62" si="248">WEEKDAY(DATE(YEAR($A61),$B61,AB61),1)</f>
        <v>7</v>
      </c>
      <c r="AC62" s="69">
        <f t="shared" ref="AC62" si="249">WEEKDAY(DATE(YEAR($A61),$B61,AC61),1)</f>
        <v>1</v>
      </c>
      <c r="AD62" s="69">
        <f t="shared" ref="AD62" si="250">WEEKDAY(DATE(YEAR($A61),$B61,AD61),1)</f>
        <v>2</v>
      </c>
      <c r="AE62" s="69">
        <f t="shared" ref="AE62" si="251">WEEKDAY(DATE(YEAR($A61),$B61,AE61),1)</f>
        <v>3</v>
      </c>
      <c r="AF62" s="69">
        <f t="shared" ref="AF62" si="252">WEEKDAY(DATE(YEAR($A61),$B61,AF61),1)</f>
        <v>4</v>
      </c>
      <c r="AG62" s="69">
        <f>IF(DAY(EOMONTH($A61,0))&lt;29,"",WEEKDAY(DATE(YEAR($A61),$B61,AG61),1))</f>
        <v>5</v>
      </c>
      <c r="AH62" s="69">
        <f>IF(DAY(EOMONTH($A61,0))&lt;30,"",WEEKDAY(DATE(YEAR($A61),$B61,AH61),1))</f>
        <v>6</v>
      </c>
      <c r="AI62" s="70">
        <f>IF(DAY(EOMONTH($A61,0))&lt;31,"",WEEKDAY(DATE(YEAR($A61),$B61,AI61),1))</f>
        <v>7</v>
      </c>
      <c r="AJ62" s="115" t="s">
        <v>37</v>
      </c>
      <c r="AK62" s="116"/>
      <c r="AL62" s="116"/>
      <c r="AM62" s="116"/>
      <c r="AN62" s="116"/>
      <c r="AO62" s="116"/>
      <c r="AP62" s="117" t="str">
        <f>IF(COUNTIF(E63:AI63,"■")=0,"",COUNTIF(E64:AI64,"○")+COUNTIF(E64:AI64,"●"))</f>
        <v/>
      </c>
      <c r="AQ62" s="118"/>
      <c r="AR62" s="10"/>
    </row>
    <row r="63" spans="1:49" ht="16.5" customHeight="1">
      <c r="A63" s="143"/>
      <c r="B63" s="146"/>
      <c r="C63" s="123" t="s">
        <v>2</v>
      </c>
      <c r="D63" s="124"/>
      <c r="E63" s="65" t="str">
        <f>IF(VLOOKUP(DATE(YEAR($A61),$B61,E61),入力シート②!$B:$H,3,0)=0,"",VLOOKUP(DATE(YEAR($A61),$B61,E61),入力シート②!$B:$H,3,0))</f>
        <v/>
      </c>
      <c r="F63" s="66" t="str">
        <f>IF(VLOOKUP(DATE(YEAR($A61),$B61,F61),入力シート②!$B:$H,3,0)=0,"",VLOOKUP(DATE(YEAR($A61),$B61,F61),入力シート②!$B:$H,3,0))</f>
        <v/>
      </c>
      <c r="G63" s="66" t="str">
        <f>IF(VLOOKUP(DATE(YEAR($A61),$B61,G61),入力シート②!$B:$H,3,0)=0,"",VLOOKUP(DATE(YEAR($A61),$B61,G61),入力シート②!$B:$H,3,0))</f>
        <v/>
      </c>
      <c r="H63" s="66" t="str">
        <f>IF(VLOOKUP(DATE(YEAR($A61),$B61,H61),入力シート②!$B:$H,3,0)=0,"",VLOOKUP(DATE(YEAR($A61),$B61,H61),入力シート②!$B:$H,3,0))</f>
        <v/>
      </c>
      <c r="I63" s="66" t="str">
        <f>IF(VLOOKUP(DATE(YEAR($A61),$B61,I61),入力シート②!$B:$H,3,0)=0,"",VLOOKUP(DATE(YEAR($A61),$B61,I61),入力シート②!$B:$H,3,0))</f>
        <v/>
      </c>
      <c r="J63" s="66" t="str">
        <f>IF(VLOOKUP(DATE(YEAR($A61),$B61,J61),入力シート②!$B:$H,3,0)=0,"",VLOOKUP(DATE(YEAR($A61),$B61,J61),入力シート②!$B:$H,3,0))</f>
        <v/>
      </c>
      <c r="K63" s="66" t="str">
        <f>IF(VLOOKUP(DATE(YEAR($A61),$B61,K61),入力シート②!$B:$H,3,0)=0,"",VLOOKUP(DATE(YEAR($A61),$B61,K61),入力シート②!$B:$H,3,0))</f>
        <v/>
      </c>
      <c r="L63" s="66" t="str">
        <f>IF(VLOOKUP(DATE(YEAR($A61),$B61,L61),入力シート②!$B:$H,3,0)=0,"",VLOOKUP(DATE(YEAR($A61),$B61,L61),入力シート②!$B:$H,3,0))</f>
        <v/>
      </c>
      <c r="M63" s="66" t="str">
        <f>IF(VLOOKUP(DATE(YEAR($A61),$B61,M61),入力シート②!$B:$H,3,0)=0,"",VLOOKUP(DATE(YEAR($A61),$B61,M61),入力シート②!$B:$H,3,0))</f>
        <v/>
      </c>
      <c r="N63" s="66" t="str">
        <f>IF(VLOOKUP(DATE(YEAR($A61),$B61,N61),入力シート②!$B:$H,3,0)=0,"",VLOOKUP(DATE(YEAR($A61),$B61,N61),入力シート②!$B:$H,3,0))</f>
        <v/>
      </c>
      <c r="O63" s="66" t="str">
        <f>IF(VLOOKUP(DATE(YEAR($A61),$B61,O61),入力シート②!$B:$H,3,0)=0,"",VLOOKUP(DATE(YEAR($A61),$B61,O61),入力シート②!$B:$H,3,0))</f>
        <v/>
      </c>
      <c r="P63" s="66" t="str">
        <f>IF(VLOOKUP(DATE(YEAR($A61),$B61,P61),入力シート②!$B:$H,3,0)=0,"",VLOOKUP(DATE(YEAR($A61),$B61,P61),入力シート②!$B:$H,3,0))</f>
        <v/>
      </c>
      <c r="Q63" s="66" t="str">
        <f>IF(VLOOKUP(DATE(YEAR($A61),$B61,Q61),入力シート②!$B:$H,3,0)=0,"",VLOOKUP(DATE(YEAR($A61),$B61,Q61),入力シート②!$B:$H,3,0))</f>
        <v/>
      </c>
      <c r="R63" s="66" t="str">
        <f>IF(VLOOKUP(DATE(YEAR($A61),$B61,R61),入力シート②!$B:$H,3,0)=0,"",VLOOKUP(DATE(YEAR($A61),$B61,R61),入力シート②!$B:$H,3,0))</f>
        <v/>
      </c>
      <c r="S63" s="66" t="str">
        <f>IF(VLOOKUP(DATE(YEAR($A61),$B61,S61),入力シート②!$B:$H,3,0)=0,"",VLOOKUP(DATE(YEAR($A61),$B61,S61),入力シート②!$B:$H,3,0))</f>
        <v/>
      </c>
      <c r="T63" s="66" t="str">
        <f>IF(VLOOKUP(DATE(YEAR($A61),$B61,T61),入力シート②!$B:$H,3,0)=0,"",VLOOKUP(DATE(YEAR($A61),$B61,T61),入力シート②!$B:$H,3,0))</f>
        <v/>
      </c>
      <c r="U63" s="66" t="str">
        <f>IF(VLOOKUP(DATE(YEAR($A61),$B61,U61),入力シート②!$B:$H,3,0)=0,"",VLOOKUP(DATE(YEAR($A61),$B61,U61),入力シート②!$B:$H,3,0))</f>
        <v/>
      </c>
      <c r="V63" s="66" t="str">
        <f>IF(VLOOKUP(DATE(YEAR($A61),$B61,V61),入力シート②!$B:$H,3,0)=0,"",VLOOKUP(DATE(YEAR($A61),$B61,V61),入力シート②!$B:$H,3,0))</f>
        <v/>
      </c>
      <c r="W63" s="66" t="str">
        <f>IF(VLOOKUP(DATE(YEAR($A61),$B61,W61),入力シート②!$B:$H,3,0)=0,"",VLOOKUP(DATE(YEAR($A61),$B61,W61),入力シート②!$B:$H,3,0))</f>
        <v/>
      </c>
      <c r="X63" s="66" t="str">
        <f>IF(VLOOKUP(DATE(YEAR($A61),$B61,X61),入力シート②!$B:$H,3,0)=0,"",VLOOKUP(DATE(YEAR($A61),$B61,X61),入力シート②!$B:$H,3,0))</f>
        <v/>
      </c>
      <c r="Y63" s="66" t="str">
        <f>IF(VLOOKUP(DATE(YEAR($A61),$B61,Y61),入力シート②!$B:$H,3,0)=0,"",VLOOKUP(DATE(YEAR($A61),$B61,Y61),入力シート②!$B:$H,3,0))</f>
        <v/>
      </c>
      <c r="Z63" s="66" t="str">
        <f>IF(VLOOKUP(DATE(YEAR($A61),$B61,Z61),入力シート②!$B:$H,3,0)=0,"",VLOOKUP(DATE(YEAR($A61),$B61,Z61),入力シート②!$B:$H,3,0))</f>
        <v/>
      </c>
      <c r="AA63" s="66" t="str">
        <f>IF(VLOOKUP(DATE(YEAR($A61),$B61,AA61),入力シート②!$B:$H,3,0)=0,"",VLOOKUP(DATE(YEAR($A61),$B61,AA61),入力シート②!$B:$H,3,0))</f>
        <v/>
      </c>
      <c r="AB63" s="66" t="str">
        <f>IF(VLOOKUP(DATE(YEAR($A61),$B61,AB61),入力シート②!$B:$H,3,0)=0,"",VLOOKUP(DATE(YEAR($A61),$B61,AB61),入力シート②!$B:$H,3,0))</f>
        <v/>
      </c>
      <c r="AC63" s="66" t="str">
        <f>IF(VLOOKUP(DATE(YEAR($A61),$B61,AC61),入力シート②!$B:$H,3,0)=0,"",VLOOKUP(DATE(YEAR($A61),$B61,AC61),入力シート②!$B:$H,3,0))</f>
        <v/>
      </c>
      <c r="AD63" s="66" t="str">
        <f>IF(VLOOKUP(DATE(YEAR($A61),$B61,AD61),入力シート②!$B:$H,3,0)=0,"",VLOOKUP(DATE(YEAR($A61),$B61,AD61),入力シート②!$B:$H,3,0))</f>
        <v/>
      </c>
      <c r="AE63" s="66" t="str">
        <f>IF(VLOOKUP(DATE(YEAR($A61),$B61,AE61),入力シート②!$B:$H,3,0)=0,"",VLOOKUP(DATE(YEAR($A61),$B61,AE61),入力シート②!$B:$H,3,0))</f>
        <v/>
      </c>
      <c r="AF63" s="66" t="str">
        <f>IF(VLOOKUP(DATE(YEAR($A61),$B61,AF61),入力シート②!$B:$H,3,0)=0,"",VLOOKUP(DATE(YEAR($A61),$B61,AF61),入力シート②!$B:$H,3,0))</f>
        <v/>
      </c>
      <c r="AG63" s="66" t="str">
        <f>IF(DAY(EOMONTH($A61,0))&lt;29,"",IF(VLOOKUP(DATE(YEAR($A61),$B61,AG61),入力シート②!$B:$H,3,0)=0,"",VLOOKUP(DATE(YEAR($A61),$B61,AG61),入力シート②!$B:$H,3,0)))</f>
        <v/>
      </c>
      <c r="AH63" s="66" t="str">
        <f>IF(DAY(EOMONTH($A61,0))&lt;30,"",IF(VLOOKUP(DATE(YEAR($A61),$B61,AH61),入力シート②!$B:$H,3,0)=0,"",VLOOKUP(DATE(YEAR($A61),$B61,AH61),入力シート②!$B:$H,3,0)))</f>
        <v/>
      </c>
      <c r="AI63" s="71" t="str">
        <f>IF(DAY(EOMONTH($A61,0))&lt;31,"",IF(VLOOKUP(DATE(YEAR($A61),$B61,AI61),入力シート②!$B:$H,3,0)=0,"",VLOOKUP(DATE(YEAR($A61),$B61,AI61),入力シート②!$B:$H,3,0)))</f>
        <v/>
      </c>
      <c r="AJ63" s="115" t="s">
        <v>38</v>
      </c>
      <c r="AK63" s="116"/>
      <c r="AL63" s="116"/>
      <c r="AM63" s="116"/>
      <c r="AN63" s="116"/>
      <c r="AO63" s="116"/>
      <c r="AP63" s="119" t="str">
        <f>IF(COUNTIF(E63:AI63,"■")=0,"",ROUNDDOWN(AP62/AL61,4))</f>
        <v/>
      </c>
      <c r="AQ63" s="120"/>
      <c r="AR63" s="11"/>
      <c r="AS63" s="43"/>
      <c r="AT63" s="113" t="s">
        <v>47</v>
      </c>
      <c r="AU63" s="113" t="s">
        <v>9</v>
      </c>
      <c r="AV63" s="113" t="s">
        <v>45</v>
      </c>
      <c r="AW63" s="113" t="s">
        <v>43</v>
      </c>
    </row>
    <row r="64" spans="1:49" ht="16.5" customHeight="1">
      <c r="A64" s="143"/>
      <c r="B64" s="146"/>
      <c r="C64" s="125" t="s">
        <v>36</v>
      </c>
      <c r="D64" s="126"/>
      <c r="E64" s="65" t="str">
        <f>IF(VLOOKUP(DATE(YEAR($A61),$B61,E61),入力シート②!$B:$H,4,0)=0,"",VLOOKUP(DATE(YEAR($A61),$B61,E61),入力シート②!$B:$H,4,0))</f>
        <v/>
      </c>
      <c r="F64" s="66" t="str">
        <f>IF(VLOOKUP(DATE(YEAR($A61),$B61,F61),入力シート②!$B:$H,4,0)=0,"",VLOOKUP(DATE(YEAR($A61),$B61,F61),入力シート②!$B:$H,4,0))</f>
        <v/>
      </c>
      <c r="G64" s="66" t="str">
        <f>IF(VLOOKUP(DATE(YEAR($A61),$B61,G61),入力シート②!$B:$H,4,0)=0,"",VLOOKUP(DATE(YEAR($A61),$B61,G61),入力シート②!$B:$H,4,0))</f>
        <v/>
      </c>
      <c r="H64" s="66" t="str">
        <f>IF(VLOOKUP(DATE(YEAR($A61),$B61,H61),入力シート②!$B:$H,4,0)=0,"",VLOOKUP(DATE(YEAR($A61),$B61,H61),入力シート②!$B:$H,4,0))</f>
        <v/>
      </c>
      <c r="I64" s="66" t="str">
        <f>IF(VLOOKUP(DATE(YEAR($A61),$B61,I61),入力シート②!$B:$H,4,0)=0,"",VLOOKUP(DATE(YEAR($A61),$B61,I61),入力シート②!$B:$H,4,0))</f>
        <v/>
      </c>
      <c r="J64" s="66" t="str">
        <f>IF(VLOOKUP(DATE(YEAR($A61),$B61,J61),入力シート②!$B:$H,4,0)=0,"",VLOOKUP(DATE(YEAR($A61),$B61,J61),入力シート②!$B:$H,4,0))</f>
        <v/>
      </c>
      <c r="K64" s="66" t="str">
        <f>IF(VLOOKUP(DATE(YEAR($A61),$B61,K61),入力シート②!$B:$H,4,0)=0,"",VLOOKUP(DATE(YEAR($A61),$B61,K61),入力シート②!$B:$H,4,0))</f>
        <v/>
      </c>
      <c r="L64" s="66" t="str">
        <f>IF(VLOOKUP(DATE(YEAR($A61),$B61,L61),入力シート②!$B:$H,4,0)=0,"",VLOOKUP(DATE(YEAR($A61),$B61,L61),入力シート②!$B:$H,4,0))</f>
        <v/>
      </c>
      <c r="M64" s="66" t="str">
        <f>IF(VLOOKUP(DATE(YEAR($A61),$B61,M61),入力シート②!$B:$H,4,0)=0,"",VLOOKUP(DATE(YEAR($A61),$B61,M61),入力シート②!$B:$H,4,0))</f>
        <v/>
      </c>
      <c r="N64" s="66" t="str">
        <f>IF(VLOOKUP(DATE(YEAR($A61),$B61,N61),入力シート②!$B:$H,4,0)=0,"",VLOOKUP(DATE(YEAR($A61),$B61,N61),入力シート②!$B:$H,4,0))</f>
        <v/>
      </c>
      <c r="O64" s="66" t="str">
        <f>IF(VLOOKUP(DATE(YEAR($A61),$B61,O61),入力シート②!$B:$H,4,0)=0,"",VLOOKUP(DATE(YEAR($A61),$B61,O61),入力シート②!$B:$H,4,0))</f>
        <v/>
      </c>
      <c r="P64" s="66" t="str">
        <f>IF(VLOOKUP(DATE(YEAR($A61),$B61,P61),入力シート②!$B:$H,4,0)=0,"",VLOOKUP(DATE(YEAR($A61),$B61,P61),入力シート②!$B:$H,4,0))</f>
        <v/>
      </c>
      <c r="Q64" s="66" t="str">
        <f>IF(VLOOKUP(DATE(YEAR($A61),$B61,Q61),入力シート②!$B:$H,4,0)=0,"",VLOOKUP(DATE(YEAR($A61),$B61,Q61),入力シート②!$B:$H,4,0))</f>
        <v/>
      </c>
      <c r="R64" s="66" t="str">
        <f>IF(VLOOKUP(DATE(YEAR($A61),$B61,R61),入力シート②!$B:$H,4,0)=0,"",VLOOKUP(DATE(YEAR($A61),$B61,R61),入力シート②!$B:$H,4,0))</f>
        <v/>
      </c>
      <c r="S64" s="66" t="str">
        <f>IF(VLOOKUP(DATE(YEAR($A61),$B61,S61),入力シート②!$B:$H,4,0)=0,"",VLOOKUP(DATE(YEAR($A61),$B61,S61),入力シート②!$B:$H,4,0))</f>
        <v/>
      </c>
      <c r="T64" s="66" t="str">
        <f>IF(VLOOKUP(DATE(YEAR($A61),$B61,T61),入力シート②!$B:$H,4,0)=0,"",VLOOKUP(DATE(YEAR($A61),$B61,T61),入力シート②!$B:$H,4,0))</f>
        <v/>
      </c>
      <c r="U64" s="66" t="str">
        <f>IF(VLOOKUP(DATE(YEAR($A61),$B61,U61),入力シート②!$B:$H,4,0)=0,"",VLOOKUP(DATE(YEAR($A61),$B61,U61),入力シート②!$B:$H,4,0))</f>
        <v/>
      </c>
      <c r="V64" s="66" t="str">
        <f>IF(VLOOKUP(DATE(YEAR($A61),$B61,V61),入力シート②!$B:$H,4,0)=0,"",VLOOKUP(DATE(YEAR($A61),$B61,V61),入力シート②!$B:$H,4,0))</f>
        <v/>
      </c>
      <c r="W64" s="66" t="str">
        <f>IF(VLOOKUP(DATE(YEAR($A61),$B61,W61),入力シート②!$B:$H,4,0)=0,"",VLOOKUP(DATE(YEAR($A61),$B61,W61),入力シート②!$B:$H,4,0))</f>
        <v/>
      </c>
      <c r="X64" s="66" t="str">
        <f>IF(VLOOKUP(DATE(YEAR($A61),$B61,X61),入力シート②!$B:$H,4,0)=0,"",VLOOKUP(DATE(YEAR($A61),$B61,X61),入力シート②!$B:$H,4,0))</f>
        <v/>
      </c>
      <c r="Y64" s="66" t="str">
        <f>IF(VLOOKUP(DATE(YEAR($A61),$B61,Y61),入力シート②!$B:$H,4,0)=0,"",VLOOKUP(DATE(YEAR($A61),$B61,Y61),入力シート②!$B:$H,4,0))</f>
        <v/>
      </c>
      <c r="Z64" s="66" t="str">
        <f>IF(VLOOKUP(DATE(YEAR($A61),$B61,Z61),入力シート②!$B:$H,4,0)=0,"",VLOOKUP(DATE(YEAR($A61),$B61,Z61),入力シート②!$B:$H,4,0))</f>
        <v/>
      </c>
      <c r="AA64" s="66" t="str">
        <f>IF(VLOOKUP(DATE(YEAR($A61),$B61,AA61),入力シート②!$B:$H,4,0)=0,"",VLOOKUP(DATE(YEAR($A61),$B61,AA61),入力シート②!$B:$H,4,0))</f>
        <v/>
      </c>
      <c r="AB64" s="66" t="str">
        <f>IF(VLOOKUP(DATE(YEAR($A61),$B61,AB61),入力シート②!$B:$H,4,0)=0,"",VLOOKUP(DATE(YEAR($A61),$B61,AB61),入力シート②!$B:$H,4,0))</f>
        <v/>
      </c>
      <c r="AC64" s="66" t="str">
        <f>IF(VLOOKUP(DATE(YEAR($A61),$B61,AC61),入力シート②!$B:$H,4,0)=0,"",VLOOKUP(DATE(YEAR($A61),$B61,AC61),入力シート②!$B:$H,4,0))</f>
        <v/>
      </c>
      <c r="AD64" s="66" t="str">
        <f>IF(VLOOKUP(DATE(YEAR($A61),$B61,AD61),入力シート②!$B:$H,4,0)=0,"",VLOOKUP(DATE(YEAR($A61),$B61,AD61),入力シート②!$B:$H,4,0))</f>
        <v/>
      </c>
      <c r="AE64" s="66" t="str">
        <f>IF(VLOOKUP(DATE(YEAR($A61),$B61,AE61),入力シート②!$B:$H,4,0)=0,"",VLOOKUP(DATE(YEAR($A61),$B61,AE61),入力シート②!$B:$H,4,0))</f>
        <v/>
      </c>
      <c r="AF64" s="66" t="str">
        <f>IF(VLOOKUP(DATE(YEAR($A61),$B61,AF61),入力シート②!$B:$H,4,0)=0,"",VLOOKUP(DATE(YEAR($A61),$B61,AF61),入力シート②!$B:$H,4,0))</f>
        <v/>
      </c>
      <c r="AG64" s="66" t="str">
        <f>IF(DAY(EOMONTH($A61,0))&lt;29,"",IF(VLOOKUP(DATE(YEAR($A61),$B61,AG61),入力シート②!$B:$H,4,0)=0,"",VLOOKUP(DATE(YEAR($A61),$B61,AG61),入力シート②!$B:$H,4,0)))</f>
        <v/>
      </c>
      <c r="AH64" s="66" t="str">
        <f>IF(DAY(EOMONTH($A61,0))&lt;30,"",IF(VLOOKUP(DATE(YEAR($A61),$B61,AH61),入力シート②!$B:$H,4,0)=0,"",VLOOKUP(DATE(YEAR($A61),$B61,AH61),入力シート②!$B:$H,4,0)))</f>
        <v/>
      </c>
      <c r="AI64" s="71" t="str">
        <f>IF(DAY(EOMONTH($A61,0))&lt;31,"",IF(VLOOKUP(DATE(YEAR($A61),$B61,AI61),入力シート②!$B:$H,4,0)=0,"",VLOOKUP(DATE(YEAR($A61),$B61,AI61),入力シート②!$B:$H,4,0)))</f>
        <v/>
      </c>
      <c r="AJ64" s="131" t="s">
        <v>8</v>
      </c>
      <c r="AK64" s="109"/>
      <c r="AL64" s="109"/>
      <c r="AM64" s="109"/>
      <c r="AN64" s="109"/>
      <c r="AO64" s="109"/>
      <c r="AP64" s="109" t="str">
        <f>IF(COUNTIF(E63:AI63,"■")=0,"",IF(OR(AP62&gt;=AP61,AP63&gt;=0.285),"達成","×"))</f>
        <v/>
      </c>
      <c r="AQ64" s="110"/>
      <c r="AT64" s="114"/>
      <c r="AU64" s="114"/>
      <c r="AV64" s="114"/>
      <c r="AW64" s="114"/>
    </row>
    <row r="65" spans="1:49" ht="16.5" customHeight="1">
      <c r="A65" s="144"/>
      <c r="B65" s="147"/>
      <c r="C65" s="127" t="s">
        <v>4</v>
      </c>
      <c r="D65" s="128"/>
      <c r="E65" s="61" t="str">
        <f ca="1">VLOOKUP(DATE(YEAR($A61),B61,E61),入力シート②!$B:$H,7,0)</f>
        <v/>
      </c>
      <c r="F65" s="62" t="str">
        <f ca="1">VLOOKUP(DATE(YEAR($A61),B61,F61),入力シート②!$B:$H,7,0)</f>
        <v/>
      </c>
      <c r="G65" s="62" t="str">
        <f ca="1">VLOOKUP(DATE(YEAR($A61),B61,G61),入力シート②!$B:$H,7,0)</f>
        <v/>
      </c>
      <c r="H65" s="62" t="str">
        <f ca="1">VLOOKUP(DATE(YEAR($A61),B61,H61),入力シート②!$B:$H,7,0)</f>
        <v/>
      </c>
      <c r="I65" s="62" t="str">
        <f ca="1">VLOOKUP(DATE(YEAR($A61),B61,I61),入力シート②!$B:$H,7,0)</f>
        <v/>
      </c>
      <c r="J65" s="62" t="str">
        <f ca="1">VLOOKUP(DATE(YEAR($A61),B61,J61),入力シート②!$B:$H,7,0)</f>
        <v/>
      </c>
      <c r="K65" s="62" t="str">
        <f ca="1">VLOOKUP(DATE(YEAR($A61),B61,K61),入力シート②!$B:$H,7,0)</f>
        <v/>
      </c>
      <c r="L65" s="62" t="str">
        <f ca="1">VLOOKUP(DATE(YEAR($A61),B61,L61),入力シート②!$B:$H,7,0)</f>
        <v/>
      </c>
      <c r="M65" s="62" t="str">
        <f ca="1">VLOOKUP(DATE(YEAR($A61),B61,M61),入力シート②!$B:$H,7,0)</f>
        <v/>
      </c>
      <c r="N65" s="62" t="str">
        <f ca="1">VLOOKUP(DATE(YEAR($A61),B61,N61),入力シート②!$B:$H,7,0)</f>
        <v/>
      </c>
      <c r="O65" s="62" t="str">
        <f ca="1">VLOOKUP(DATE(YEAR($A61),B61,O61),入力シート②!$B:$H,7,0)</f>
        <v/>
      </c>
      <c r="P65" s="62" t="str">
        <f ca="1">VLOOKUP(DATE(YEAR($A61),B61,P61),入力シート②!$B:$H,7,0)</f>
        <v/>
      </c>
      <c r="Q65" s="62" t="str">
        <f ca="1">VLOOKUP(DATE(YEAR($A61),B61,Q61),入力シート②!$B:$H,7,0)</f>
        <v/>
      </c>
      <c r="R65" s="62" t="str">
        <f ca="1">VLOOKUP(DATE(YEAR($A61),B61,R61),入力シート②!$B:$H,7,0)</f>
        <v/>
      </c>
      <c r="S65" s="62" t="str">
        <f ca="1">VLOOKUP(DATE(YEAR($A61),B61,S61),入力シート②!$B:$H,7,0)</f>
        <v/>
      </c>
      <c r="T65" s="62" t="str">
        <f ca="1">VLOOKUP(DATE(YEAR($A61),B61,T61),入力シート②!$B:$H,7,0)</f>
        <v/>
      </c>
      <c r="U65" s="62" t="str">
        <f ca="1">VLOOKUP(DATE(YEAR($A61),B61,U61),入力シート②!$B:$H,7,0)</f>
        <v/>
      </c>
      <c r="V65" s="62" t="str">
        <f ca="1">VLOOKUP(DATE(YEAR($A61),B61,V61),入力シート②!$B:$H,7,0)</f>
        <v/>
      </c>
      <c r="W65" s="62" t="str">
        <f ca="1">VLOOKUP(DATE(YEAR($A61),B61,W61),入力シート②!$B:$H,7,0)</f>
        <v/>
      </c>
      <c r="X65" s="62" t="str">
        <f ca="1">VLOOKUP(DATE(YEAR($A61),B61,X61),入力シート②!$B:$H,7,0)</f>
        <v/>
      </c>
      <c r="Y65" s="62" t="str">
        <f ca="1">VLOOKUP(DATE(YEAR($A61),B61,Y61),入力シート②!$B:$H,7,0)</f>
        <v/>
      </c>
      <c r="Z65" s="62" t="str">
        <f ca="1">VLOOKUP(DATE(YEAR($A61),B61,Z61),入力シート②!$B:$H,7,0)</f>
        <v/>
      </c>
      <c r="AA65" s="62" t="str">
        <f ca="1">VLOOKUP(DATE(YEAR($A61),B61,AA61),入力シート②!$B:$H,7,0)</f>
        <v/>
      </c>
      <c r="AB65" s="62" t="str">
        <f ca="1">VLOOKUP(DATE(YEAR($A61),B61,AB61),入力シート②!$B:$H,7,0)</f>
        <v/>
      </c>
      <c r="AC65" s="62" t="str">
        <f ca="1">VLOOKUP(DATE(YEAR($A61),B61,AC61),入力シート②!$B:$H,7,0)</f>
        <v/>
      </c>
      <c r="AD65" s="62" t="str">
        <f ca="1">VLOOKUP(DATE(YEAR($A61),B61,AD61),入力シート②!$B:$H,7,0)</f>
        <v/>
      </c>
      <c r="AE65" s="62" t="str">
        <f ca="1">VLOOKUP(DATE(YEAR($A61),B61,AE61),入力シート②!$B:$H,7,0)</f>
        <v/>
      </c>
      <c r="AF65" s="62" t="str">
        <f ca="1">VLOOKUP(DATE(YEAR($A61),B61,AF61),入力シート②!$B:$H,7,0)</f>
        <v/>
      </c>
      <c r="AG65" s="62" t="str">
        <f ca="1">IF(DAY(EOMONTH($A61,0))&lt;29,"",VLOOKUP(DATE(YEAR($A61),$B61,AG61),入力シート②!$B:$H,7,0))</f>
        <v/>
      </c>
      <c r="AH65" s="62" t="str">
        <f ca="1">IF(DAY(EOMONTH($A61,0))&lt;30,"",VLOOKUP(DATE(YEAR($A61),$B61,AH61),入力シート②!$B:$H,7,0))</f>
        <v/>
      </c>
      <c r="AI65" s="72" t="str">
        <f ca="1">IF(DAY(EOMONTH($A61,0))&lt;31,"",VLOOKUP(DATE(YEAR($A61),$B61,AI61),入力シート②!$B:$H,7,0))</f>
        <v/>
      </c>
      <c r="AJ65" s="111" t="s">
        <v>45</v>
      </c>
      <c r="AK65" s="112"/>
      <c r="AL65" s="112" t="str">
        <f ca="1">IF(COUNTIF(E65:AI65,"-")+COUNTIF(E65:AI65,"達成")+COUNTIF(E65:AI65,"×")=0,"",COUNTIF(E65:AI65,"達成")+COUNTIF(E65:AI65,"×"))</f>
        <v/>
      </c>
      <c r="AM65" s="112"/>
      <c r="AN65" s="112" t="s">
        <v>43</v>
      </c>
      <c r="AO65" s="112"/>
      <c r="AP65" s="109" t="str">
        <f ca="1">IF(COUNTIF(E65:AI65,"-")+COUNTIF(E65:AI65,"達成")+COUNTIF(E65:AI65,"×")=0,"",COUNTIF(E65:AI65,"達成"))</f>
        <v/>
      </c>
      <c r="AQ65" s="110"/>
      <c r="AT65" s="31">
        <f>IF(AP64="達成",1,0)</f>
        <v>0</v>
      </c>
      <c r="AU65" s="31">
        <f>IF(AP64="×",1,0)</f>
        <v>0</v>
      </c>
      <c r="AV65" s="31" t="str">
        <f ca="1">AL65</f>
        <v/>
      </c>
      <c r="AW65" s="31" t="str">
        <f ca="1">AP65</f>
        <v/>
      </c>
    </row>
    <row r="66" spans="1:49" ht="16.5" customHeight="1">
      <c r="A66" s="132">
        <f>EOMONTH(A61,0)+1</f>
        <v>46600</v>
      </c>
      <c r="B66" s="145">
        <f t="shared" ref="B66" si="253">MONTH(A66)</f>
        <v>8</v>
      </c>
      <c r="C66" s="129" t="s">
        <v>0</v>
      </c>
      <c r="D66" s="130"/>
      <c r="E66" s="63">
        <v>1</v>
      </c>
      <c r="F66" s="64">
        <v>2</v>
      </c>
      <c r="G66" s="64">
        <v>3</v>
      </c>
      <c r="H66" s="64">
        <v>4</v>
      </c>
      <c r="I66" s="64">
        <v>5</v>
      </c>
      <c r="J66" s="64">
        <v>6</v>
      </c>
      <c r="K66" s="64">
        <v>7</v>
      </c>
      <c r="L66" s="64">
        <v>8</v>
      </c>
      <c r="M66" s="64">
        <v>9</v>
      </c>
      <c r="N66" s="64">
        <v>10</v>
      </c>
      <c r="O66" s="64">
        <v>11</v>
      </c>
      <c r="P66" s="64">
        <v>12</v>
      </c>
      <c r="Q66" s="64">
        <v>13</v>
      </c>
      <c r="R66" s="64">
        <v>14</v>
      </c>
      <c r="S66" s="64">
        <v>15</v>
      </c>
      <c r="T66" s="64">
        <v>16</v>
      </c>
      <c r="U66" s="64">
        <v>17</v>
      </c>
      <c r="V66" s="64">
        <v>18</v>
      </c>
      <c r="W66" s="64">
        <v>19</v>
      </c>
      <c r="X66" s="64">
        <v>20</v>
      </c>
      <c r="Y66" s="64">
        <v>21</v>
      </c>
      <c r="Z66" s="64">
        <v>22</v>
      </c>
      <c r="AA66" s="64">
        <v>23</v>
      </c>
      <c r="AB66" s="64">
        <v>24</v>
      </c>
      <c r="AC66" s="64">
        <v>25</v>
      </c>
      <c r="AD66" s="64">
        <v>26</v>
      </c>
      <c r="AE66" s="64">
        <v>27</v>
      </c>
      <c r="AF66" s="64">
        <v>28</v>
      </c>
      <c r="AG66" s="64">
        <f>IF(DAY(EOMONTH($A66,0))&lt;29,"",29)</f>
        <v>29</v>
      </c>
      <c r="AH66" s="64">
        <f>IF(DAY(EOMONTH($A66,0))&lt;30,"",30)</f>
        <v>30</v>
      </c>
      <c r="AI66" s="67">
        <f>IF(DAY(EOMONTH($A66,0))&lt;31,"",31)</f>
        <v>31</v>
      </c>
      <c r="AJ66" s="150" t="s">
        <v>42</v>
      </c>
      <c r="AK66" s="151"/>
      <c r="AL66" s="151" t="str">
        <f>IF(COUNTIF(E68:AI68,"■")=0,"",COUNTIF(E68:AI68,"■"))</f>
        <v/>
      </c>
      <c r="AM66" s="151"/>
      <c r="AN66" s="151" t="s">
        <v>44</v>
      </c>
      <c r="AO66" s="151"/>
      <c r="AP66" s="121" t="str">
        <f>IF(COUNTIF(E68:AI68,"■")=0,"",COUNTIFS(E67:AI67,1,E68:AI68,"■")+COUNTIFS(E67:AI67,7,E68:AI68,"■"))</f>
        <v/>
      </c>
      <c r="AQ66" s="122"/>
    </row>
    <row r="67" spans="1:49" ht="16.5" customHeight="1">
      <c r="A67" s="143"/>
      <c r="B67" s="146"/>
      <c r="C67" s="123" t="s">
        <v>1</v>
      </c>
      <c r="D67" s="124"/>
      <c r="E67" s="68">
        <f>WEEKDAY(DATE(YEAR($A66),$B66,E66),1)</f>
        <v>1</v>
      </c>
      <c r="F67" s="69">
        <f t="shared" ref="F67" si="254">WEEKDAY(DATE(YEAR($A66),$B66,F66),1)</f>
        <v>2</v>
      </c>
      <c r="G67" s="69">
        <f t="shared" ref="G67" si="255">WEEKDAY(DATE(YEAR($A66),$B66,G66),1)</f>
        <v>3</v>
      </c>
      <c r="H67" s="69">
        <f t="shared" ref="H67" si="256">WEEKDAY(DATE(YEAR($A66),$B66,H66),1)</f>
        <v>4</v>
      </c>
      <c r="I67" s="69">
        <f t="shared" ref="I67" si="257">WEEKDAY(DATE(YEAR($A66),$B66,I66),1)</f>
        <v>5</v>
      </c>
      <c r="J67" s="69">
        <f t="shared" ref="J67" si="258">WEEKDAY(DATE(YEAR($A66),$B66,J66),1)</f>
        <v>6</v>
      </c>
      <c r="K67" s="69">
        <f t="shared" ref="K67" si="259">WEEKDAY(DATE(YEAR($A66),$B66,K66),1)</f>
        <v>7</v>
      </c>
      <c r="L67" s="69">
        <f t="shared" ref="L67" si="260">WEEKDAY(DATE(YEAR($A66),$B66,L66),1)</f>
        <v>1</v>
      </c>
      <c r="M67" s="69">
        <f t="shared" ref="M67" si="261">WEEKDAY(DATE(YEAR($A66),$B66,M66),1)</f>
        <v>2</v>
      </c>
      <c r="N67" s="69">
        <f t="shared" ref="N67" si="262">WEEKDAY(DATE(YEAR($A66),$B66,N66),1)</f>
        <v>3</v>
      </c>
      <c r="O67" s="69">
        <f t="shared" ref="O67" si="263">WEEKDAY(DATE(YEAR($A66),$B66,O66),1)</f>
        <v>4</v>
      </c>
      <c r="P67" s="69">
        <f t="shared" ref="P67" si="264">WEEKDAY(DATE(YEAR($A66),$B66,P66),1)</f>
        <v>5</v>
      </c>
      <c r="Q67" s="69">
        <f t="shared" ref="Q67" si="265">WEEKDAY(DATE(YEAR($A66),$B66,Q66),1)</f>
        <v>6</v>
      </c>
      <c r="R67" s="69">
        <f t="shared" ref="R67" si="266">WEEKDAY(DATE(YEAR($A66),$B66,R66),1)</f>
        <v>7</v>
      </c>
      <c r="S67" s="69">
        <f t="shared" ref="S67" si="267">WEEKDAY(DATE(YEAR($A66),$B66,S66),1)</f>
        <v>1</v>
      </c>
      <c r="T67" s="69">
        <f t="shared" ref="T67" si="268">WEEKDAY(DATE(YEAR($A66),$B66,T66),1)</f>
        <v>2</v>
      </c>
      <c r="U67" s="69">
        <f t="shared" ref="U67" si="269">WEEKDAY(DATE(YEAR($A66),$B66,U66),1)</f>
        <v>3</v>
      </c>
      <c r="V67" s="69">
        <f t="shared" ref="V67" si="270">WEEKDAY(DATE(YEAR($A66),$B66,V66),1)</f>
        <v>4</v>
      </c>
      <c r="W67" s="69">
        <f t="shared" ref="W67" si="271">WEEKDAY(DATE(YEAR($A66),$B66,W66),1)</f>
        <v>5</v>
      </c>
      <c r="X67" s="69">
        <f t="shared" ref="X67" si="272">WEEKDAY(DATE(YEAR($A66),$B66,X66),1)</f>
        <v>6</v>
      </c>
      <c r="Y67" s="69">
        <f t="shared" ref="Y67" si="273">WEEKDAY(DATE(YEAR($A66),$B66,Y66),1)</f>
        <v>7</v>
      </c>
      <c r="Z67" s="69">
        <f t="shared" ref="Z67" si="274">WEEKDAY(DATE(YEAR($A66),$B66,Z66),1)</f>
        <v>1</v>
      </c>
      <c r="AA67" s="69">
        <f t="shared" ref="AA67" si="275">WEEKDAY(DATE(YEAR($A66),$B66,AA66),1)</f>
        <v>2</v>
      </c>
      <c r="AB67" s="69">
        <f t="shared" ref="AB67" si="276">WEEKDAY(DATE(YEAR($A66),$B66,AB66),1)</f>
        <v>3</v>
      </c>
      <c r="AC67" s="69">
        <f t="shared" ref="AC67" si="277">WEEKDAY(DATE(YEAR($A66),$B66,AC66),1)</f>
        <v>4</v>
      </c>
      <c r="AD67" s="69">
        <f t="shared" ref="AD67" si="278">WEEKDAY(DATE(YEAR($A66),$B66,AD66),1)</f>
        <v>5</v>
      </c>
      <c r="AE67" s="69">
        <f t="shared" ref="AE67" si="279">WEEKDAY(DATE(YEAR($A66),$B66,AE66),1)</f>
        <v>6</v>
      </c>
      <c r="AF67" s="69">
        <f t="shared" ref="AF67" si="280">WEEKDAY(DATE(YEAR($A66),$B66,AF66),1)</f>
        <v>7</v>
      </c>
      <c r="AG67" s="69">
        <f>IF(DAY(EOMONTH($A66,0))&lt;29,"",WEEKDAY(DATE(YEAR($A66),$B66,AG66),1))</f>
        <v>1</v>
      </c>
      <c r="AH67" s="69">
        <f>IF(DAY(EOMONTH($A66,0))&lt;30,"",WEEKDAY(DATE(YEAR($A66),$B66,AH66),1))</f>
        <v>2</v>
      </c>
      <c r="AI67" s="70">
        <f>IF(DAY(EOMONTH($A66,0))&lt;31,"",WEEKDAY(DATE(YEAR($A66),$B66,AI66),1))</f>
        <v>3</v>
      </c>
      <c r="AJ67" s="115" t="s">
        <v>37</v>
      </c>
      <c r="AK67" s="116"/>
      <c r="AL67" s="116"/>
      <c r="AM67" s="116"/>
      <c r="AN67" s="116"/>
      <c r="AO67" s="116"/>
      <c r="AP67" s="117" t="str">
        <f>IF(COUNTIF(E68:AI68,"■")=0,"",COUNTIF(E69:AI69,"○")+COUNTIF(E69:AI69,"●"))</f>
        <v/>
      </c>
      <c r="AQ67" s="118"/>
      <c r="AR67" s="10"/>
    </row>
    <row r="68" spans="1:49" ht="16.5" customHeight="1">
      <c r="A68" s="143"/>
      <c r="B68" s="146"/>
      <c r="C68" s="123" t="s">
        <v>2</v>
      </c>
      <c r="D68" s="124"/>
      <c r="E68" s="65" t="str">
        <f>IF(VLOOKUP(DATE(YEAR($A66),$B66,E66),入力シート②!$B:$H,3,0)=0,"",VLOOKUP(DATE(YEAR($A66),$B66,E66),入力シート②!$B:$H,3,0))</f>
        <v/>
      </c>
      <c r="F68" s="66" t="str">
        <f>IF(VLOOKUP(DATE(YEAR($A66),$B66,F66),入力シート②!$B:$H,3,0)=0,"",VLOOKUP(DATE(YEAR($A66),$B66,F66),入力シート②!$B:$H,3,0))</f>
        <v/>
      </c>
      <c r="G68" s="66" t="str">
        <f>IF(VLOOKUP(DATE(YEAR($A66),$B66,G66),入力シート②!$B:$H,3,0)=0,"",VLOOKUP(DATE(YEAR($A66),$B66,G66),入力シート②!$B:$H,3,0))</f>
        <v/>
      </c>
      <c r="H68" s="66" t="str">
        <f>IF(VLOOKUP(DATE(YEAR($A66),$B66,H66),入力シート②!$B:$H,3,0)=0,"",VLOOKUP(DATE(YEAR($A66),$B66,H66),入力シート②!$B:$H,3,0))</f>
        <v/>
      </c>
      <c r="I68" s="66" t="str">
        <f>IF(VLOOKUP(DATE(YEAR($A66),$B66,I66),入力シート②!$B:$H,3,0)=0,"",VLOOKUP(DATE(YEAR($A66),$B66,I66),入力シート②!$B:$H,3,0))</f>
        <v/>
      </c>
      <c r="J68" s="66" t="str">
        <f>IF(VLOOKUP(DATE(YEAR($A66),$B66,J66),入力シート②!$B:$H,3,0)=0,"",VLOOKUP(DATE(YEAR($A66),$B66,J66),入力シート②!$B:$H,3,0))</f>
        <v/>
      </c>
      <c r="K68" s="66" t="str">
        <f>IF(VLOOKUP(DATE(YEAR($A66),$B66,K66),入力シート②!$B:$H,3,0)=0,"",VLOOKUP(DATE(YEAR($A66),$B66,K66),入力シート②!$B:$H,3,0))</f>
        <v/>
      </c>
      <c r="L68" s="66" t="str">
        <f>IF(VLOOKUP(DATE(YEAR($A66),$B66,L66),入力シート②!$B:$H,3,0)=0,"",VLOOKUP(DATE(YEAR($A66),$B66,L66),入力シート②!$B:$H,3,0))</f>
        <v/>
      </c>
      <c r="M68" s="66" t="str">
        <f>IF(VLOOKUP(DATE(YEAR($A66),$B66,M66),入力シート②!$B:$H,3,0)=0,"",VLOOKUP(DATE(YEAR($A66),$B66,M66),入力シート②!$B:$H,3,0))</f>
        <v/>
      </c>
      <c r="N68" s="66" t="str">
        <f>IF(VLOOKUP(DATE(YEAR($A66),$B66,N66),入力シート②!$B:$H,3,0)=0,"",VLOOKUP(DATE(YEAR($A66),$B66,N66),入力シート②!$B:$H,3,0))</f>
        <v/>
      </c>
      <c r="O68" s="66" t="str">
        <f>IF(VLOOKUP(DATE(YEAR($A66),$B66,O66),入力シート②!$B:$H,3,0)=0,"",VLOOKUP(DATE(YEAR($A66),$B66,O66),入力シート②!$B:$H,3,0))</f>
        <v/>
      </c>
      <c r="P68" s="66" t="str">
        <f>IF(VLOOKUP(DATE(YEAR($A66),$B66,P66),入力シート②!$B:$H,3,0)=0,"",VLOOKUP(DATE(YEAR($A66),$B66,P66),入力シート②!$B:$H,3,0))</f>
        <v/>
      </c>
      <c r="Q68" s="66" t="str">
        <f>IF(VLOOKUP(DATE(YEAR($A66),$B66,Q66),入力シート②!$B:$H,3,0)=0,"",VLOOKUP(DATE(YEAR($A66),$B66,Q66),入力シート②!$B:$H,3,0))</f>
        <v/>
      </c>
      <c r="R68" s="66" t="str">
        <f>IF(VLOOKUP(DATE(YEAR($A66),$B66,R66),入力シート②!$B:$H,3,0)=0,"",VLOOKUP(DATE(YEAR($A66),$B66,R66),入力シート②!$B:$H,3,0))</f>
        <v/>
      </c>
      <c r="S68" s="66" t="str">
        <f>IF(VLOOKUP(DATE(YEAR($A66),$B66,S66),入力シート②!$B:$H,3,0)=0,"",VLOOKUP(DATE(YEAR($A66),$B66,S66),入力シート②!$B:$H,3,0))</f>
        <v/>
      </c>
      <c r="T68" s="66" t="str">
        <f>IF(VLOOKUP(DATE(YEAR($A66),$B66,T66),入力シート②!$B:$H,3,0)=0,"",VLOOKUP(DATE(YEAR($A66),$B66,T66),入力シート②!$B:$H,3,0))</f>
        <v/>
      </c>
      <c r="U68" s="66" t="str">
        <f>IF(VLOOKUP(DATE(YEAR($A66),$B66,U66),入力シート②!$B:$H,3,0)=0,"",VLOOKUP(DATE(YEAR($A66),$B66,U66),入力シート②!$B:$H,3,0))</f>
        <v/>
      </c>
      <c r="V68" s="66" t="str">
        <f>IF(VLOOKUP(DATE(YEAR($A66),$B66,V66),入力シート②!$B:$H,3,0)=0,"",VLOOKUP(DATE(YEAR($A66),$B66,V66),入力シート②!$B:$H,3,0))</f>
        <v/>
      </c>
      <c r="W68" s="66" t="str">
        <f>IF(VLOOKUP(DATE(YEAR($A66),$B66,W66),入力シート②!$B:$H,3,0)=0,"",VLOOKUP(DATE(YEAR($A66),$B66,W66),入力シート②!$B:$H,3,0))</f>
        <v/>
      </c>
      <c r="X68" s="66" t="str">
        <f>IF(VLOOKUP(DATE(YEAR($A66),$B66,X66),入力シート②!$B:$H,3,0)=0,"",VLOOKUP(DATE(YEAR($A66),$B66,X66),入力シート②!$B:$H,3,0))</f>
        <v/>
      </c>
      <c r="Y68" s="66" t="str">
        <f>IF(VLOOKUP(DATE(YEAR($A66),$B66,Y66),入力シート②!$B:$H,3,0)=0,"",VLOOKUP(DATE(YEAR($A66),$B66,Y66),入力シート②!$B:$H,3,0))</f>
        <v/>
      </c>
      <c r="Z68" s="66" t="str">
        <f>IF(VLOOKUP(DATE(YEAR($A66),$B66,Z66),入力シート②!$B:$H,3,0)=0,"",VLOOKUP(DATE(YEAR($A66),$B66,Z66),入力シート②!$B:$H,3,0))</f>
        <v/>
      </c>
      <c r="AA68" s="66" t="str">
        <f>IF(VLOOKUP(DATE(YEAR($A66),$B66,AA66),入力シート②!$B:$H,3,0)=0,"",VLOOKUP(DATE(YEAR($A66),$B66,AA66),入力シート②!$B:$H,3,0))</f>
        <v/>
      </c>
      <c r="AB68" s="66" t="str">
        <f>IF(VLOOKUP(DATE(YEAR($A66),$B66,AB66),入力シート②!$B:$H,3,0)=0,"",VLOOKUP(DATE(YEAR($A66),$B66,AB66),入力シート②!$B:$H,3,0))</f>
        <v/>
      </c>
      <c r="AC68" s="66" t="str">
        <f>IF(VLOOKUP(DATE(YEAR($A66),$B66,AC66),入力シート②!$B:$H,3,0)=0,"",VLOOKUP(DATE(YEAR($A66),$B66,AC66),入力シート②!$B:$H,3,0))</f>
        <v/>
      </c>
      <c r="AD68" s="66" t="str">
        <f>IF(VLOOKUP(DATE(YEAR($A66),$B66,AD66),入力シート②!$B:$H,3,0)=0,"",VLOOKUP(DATE(YEAR($A66),$B66,AD66),入力シート②!$B:$H,3,0))</f>
        <v/>
      </c>
      <c r="AE68" s="66" t="str">
        <f>IF(VLOOKUP(DATE(YEAR($A66),$B66,AE66),入力シート②!$B:$H,3,0)=0,"",VLOOKUP(DATE(YEAR($A66),$B66,AE66),入力シート②!$B:$H,3,0))</f>
        <v/>
      </c>
      <c r="AF68" s="66" t="str">
        <f>IF(VLOOKUP(DATE(YEAR($A66),$B66,AF66),入力シート②!$B:$H,3,0)=0,"",VLOOKUP(DATE(YEAR($A66),$B66,AF66),入力シート②!$B:$H,3,0))</f>
        <v/>
      </c>
      <c r="AG68" s="66" t="str">
        <f>IF(DAY(EOMONTH($A66,0))&lt;29,"",IF(VLOOKUP(DATE(YEAR($A66),$B66,AG66),入力シート②!$B:$H,3,0)=0,"",VLOOKUP(DATE(YEAR($A66),$B66,AG66),入力シート②!$B:$H,3,0)))</f>
        <v/>
      </c>
      <c r="AH68" s="66" t="str">
        <f>IF(DAY(EOMONTH($A66,0))&lt;30,"",IF(VLOOKUP(DATE(YEAR($A66),$B66,AH66),入力シート②!$B:$H,3,0)=0,"",VLOOKUP(DATE(YEAR($A66),$B66,AH66),入力シート②!$B:$H,3,0)))</f>
        <v/>
      </c>
      <c r="AI68" s="71" t="str">
        <f>IF(DAY(EOMONTH($A66,0))&lt;31,"",IF(VLOOKUP(DATE(YEAR($A66),$B66,AI66),入力シート②!$B:$H,3,0)=0,"",VLOOKUP(DATE(YEAR($A66),$B66,AI66),入力シート②!$B:$H,3,0)))</f>
        <v/>
      </c>
      <c r="AJ68" s="115" t="s">
        <v>38</v>
      </c>
      <c r="AK68" s="116"/>
      <c r="AL68" s="116"/>
      <c r="AM68" s="116"/>
      <c r="AN68" s="116"/>
      <c r="AO68" s="116"/>
      <c r="AP68" s="119" t="str">
        <f>IF(COUNTIF(E68:AI68,"■")=0,"",ROUNDDOWN(AP67/AL66,4))</f>
        <v/>
      </c>
      <c r="AQ68" s="120"/>
      <c r="AR68" s="11"/>
      <c r="AS68" s="43"/>
      <c r="AT68" s="113" t="s">
        <v>47</v>
      </c>
      <c r="AU68" s="113" t="s">
        <v>9</v>
      </c>
      <c r="AV68" s="113" t="s">
        <v>45</v>
      </c>
      <c r="AW68" s="113" t="s">
        <v>43</v>
      </c>
    </row>
    <row r="69" spans="1:49" ht="16.5" customHeight="1">
      <c r="A69" s="143"/>
      <c r="B69" s="146"/>
      <c r="C69" s="125" t="s">
        <v>36</v>
      </c>
      <c r="D69" s="126"/>
      <c r="E69" s="65" t="str">
        <f>IF(VLOOKUP(DATE(YEAR($A66),$B66,E66),入力シート②!$B:$H,4,0)=0,"",VLOOKUP(DATE(YEAR($A66),$B66,E66),入力シート②!$B:$H,4,0))</f>
        <v/>
      </c>
      <c r="F69" s="66" t="str">
        <f>IF(VLOOKUP(DATE(YEAR($A66),$B66,F66),入力シート②!$B:$H,4,0)=0,"",VLOOKUP(DATE(YEAR($A66),$B66,F66),入力シート②!$B:$H,4,0))</f>
        <v/>
      </c>
      <c r="G69" s="66" t="str">
        <f>IF(VLOOKUP(DATE(YEAR($A66),$B66,G66),入力シート②!$B:$H,4,0)=0,"",VLOOKUP(DATE(YEAR($A66),$B66,G66),入力シート②!$B:$H,4,0))</f>
        <v/>
      </c>
      <c r="H69" s="66" t="str">
        <f>IF(VLOOKUP(DATE(YEAR($A66),$B66,H66),入力シート②!$B:$H,4,0)=0,"",VLOOKUP(DATE(YEAR($A66),$B66,H66),入力シート②!$B:$H,4,0))</f>
        <v/>
      </c>
      <c r="I69" s="66" t="str">
        <f>IF(VLOOKUP(DATE(YEAR($A66),$B66,I66),入力シート②!$B:$H,4,0)=0,"",VLOOKUP(DATE(YEAR($A66),$B66,I66),入力シート②!$B:$H,4,0))</f>
        <v/>
      </c>
      <c r="J69" s="66" t="str">
        <f>IF(VLOOKUP(DATE(YEAR($A66),$B66,J66),入力シート②!$B:$H,4,0)=0,"",VLOOKUP(DATE(YEAR($A66),$B66,J66),入力シート②!$B:$H,4,0))</f>
        <v/>
      </c>
      <c r="K69" s="66" t="str">
        <f>IF(VLOOKUP(DATE(YEAR($A66),$B66,K66),入力シート②!$B:$H,4,0)=0,"",VLOOKUP(DATE(YEAR($A66),$B66,K66),入力シート②!$B:$H,4,0))</f>
        <v/>
      </c>
      <c r="L69" s="66" t="str">
        <f>IF(VLOOKUP(DATE(YEAR($A66),$B66,L66),入力シート②!$B:$H,4,0)=0,"",VLOOKUP(DATE(YEAR($A66),$B66,L66),入力シート②!$B:$H,4,0))</f>
        <v/>
      </c>
      <c r="M69" s="66" t="str">
        <f>IF(VLOOKUP(DATE(YEAR($A66),$B66,M66),入力シート②!$B:$H,4,0)=0,"",VLOOKUP(DATE(YEAR($A66),$B66,M66),入力シート②!$B:$H,4,0))</f>
        <v/>
      </c>
      <c r="N69" s="66" t="str">
        <f>IF(VLOOKUP(DATE(YEAR($A66),$B66,N66),入力シート②!$B:$H,4,0)=0,"",VLOOKUP(DATE(YEAR($A66),$B66,N66),入力シート②!$B:$H,4,0))</f>
        <v/>
      </c>
      <c r="O69" s="66" t="str">
        <f>IF(VLOOKUP(DATE(YEAR($A66),$B66,O66),入力シート②!$B:$H,4,0)=0,"",VLOOKUP(DATE(YEAR($A66),$B66,O66),入力シート②!$B:$H,4,0))</f>
        <v/>
      </c>
      <c r="P69" s="66" t="str">
        <f>IF(VLOOKUP(DATE(YEAR($A66),$B66,P66),入力シート②!$B:$H,4,0)=0,"",VLOOKUP(DATE(YEAR($A66),$B66,P66),入力シート②!$B:$H,4,0))</f>
        <v/>
      </c>
      <c r="Q69" s="66" t="str">
        <f>IF(VLOOKUP(DATE(YEAR($A66),$B66,Q66),入力シート②!$B:$H,4,0)=0,"",VLOOKUP(DATE(YEAR($A66),$B66,Q66),入力シート②!$B:$H,4,0))</f>
        <v/>
      </c>
      <c r="R69" s="66" t="str">
        <f>IF(VLOOKUP(DATE(YEAR($A66),$B66,R66),入力シート②!$B:$H,4,0)=0,"",VLOOKUP(DATE(YEAR($A66),$B66,R66),入力シート②!$B:$H,4,0))</f>
        <v/>
      </c>
      <c r="S69" s="66" t="str">
        <f>IF(VLOOKUP(DATE(YEAR($A66),$B66,S66),入力シート②!$B:$H,4,0)=0,"",VLOOKUP(DATE(YEAR($A66),$B66,S66),入力シート②!$B:$H,4,0))</f>
        <v/>
      </c>
      <c r="T69" s="66" t="str">
        <f>IF(VLOOKUP(DATE(YEAR($A66),$B66,T66),入力シート②!$B:$H,4,0)=0,"",VLOOKUP(DATE(YEAR($A66),$B66,T66),入力シート②!$B:$H,4,0))</f>
        <v/>
      </c>
      <c r="U69" s="66" t="str">
        <f>IF(VLOOKUP(DATE(YEAR($A66),$B66,U66),入力シート②!$B:$H,4,0)=0,"",VLOOKUP(DATE(YEAR($A66),$B66,U66),入力シート②!$B:$H,4,0))</f>
        <v/>
      </c>
      <c r="V69" s="66" t="str">
        <f>IF(VLOOKUP(DATE(YEAR($A66),$B66,V66),入力シート②!$B:$H,4,0)=0,"",VLOOKUP(DATE(YEAR($A66),$B66,V66),入力シート②!$B:$H,4,0))</f>
        <v/>
      </c>
      <c r="W69" s="66" t="str">
        <f>IF(VLOOKUP(DATE(YEAR($A66),$B66,W66),入力シート②!$B:$H,4,0)=0,"",VLOOKUP(DATE(YEAR($A66),$B66,W66),入力シート②!$B:$H,4,0))</f>
        <v/>
      </c>
      <c r="X69" s="66" t="str">
        <f>IF(VLOOKUP(DATE(YEAR($A66),$B66,X66),入力シート②!$B:$H,4,0)=0,"",VLOOKUP(DATE(YEAR($A66),$B66,X66),入力シート②!$B:$H,4,0))</f>
        <v/>
      </c>
      <c r="Y69" s="66" t="str">
        <f>IF(VLOOKUP(DATE(YEAR($A66),$B66,Y66),入力シート②!$B:$H,4,0)=0,"",VLOOKUP(DATE(YEAR($A66),$B66,Y66),入力シート②!$B:$H,4,0))</f>
        <v/>
      </c>
      <c r="Z69" s="66" t="str">
        <f>IF(VLOOKUP(DATE(YEAR($A66),$B66,Z66),入力シート②!$B:$H,4,0)=0,"",VLOOKUP(DATE(YEAR($A66),$B66,Z66),入力シート②!$B:$H,4,0))</f>
        <v/>
      </c>
      <c r="AA69" s="66" t="str">
        <f>IF(VLOOKUP(DATE(YEAR($A66),$B66,AA66),入力シート②!$B:$H,4,0)=0,"",VLOOKUP(DATE(YEAR($A66),$B66,AA66),入力シート②!$B:$H,4,0))</f>
        <v/>
      </c>
      <c r="AB69" s="66" t="str">
        <f>IF(VLOOKUP(DATE(YEAR($A66),$B66,AB66),入力シート②!$B:$H,4,0)=0,"",VLOOKUP(DATE(YEAR($A66),$B66,AB66),入力シート②!$B:$H,4,0))</f>
        <v/>
      </c>
      <c r="AC69" s="66" t="str">
        <f>IF(VLOOKUP(DATE(YEAR($A66),$B66,AC66),入力シート②!$B:$H,4,0)=0,"",VLOOKUP(DATE(YEAR($A66),$B66,AC66),入力シート②!$B:$H,4,0))</f>
        <v/>
      </c>
      <c r="AD69" s="66" t="str">
        <f>IF(VLOOKUP(DATE(YEAR($A66),$B66,AD66),入力シート②!$B:$H,4,0)=0,"",VLOOKUP(DATE(YEAR($A66),$B66,AD66),入力シート②!$B:$H,4,0))</f>
        <v/>
      </c>
      <c r="AE69" s="66" t="str">
        <f>IF(VLOOKUP(DATE(YEAR($A66),$B66,AE66),入力シート②!$B:$H,4,0)=0,"",VLOOKUP(DATE(YEAR($A66),$B66,AE66),入力シート②!$B:$H,4,0))</f>
        <v/>
      </c>
      <c r="AF69" s="66" t="str">
        <f>IF(VLOOKUP(DATE(YEAR($A66),$B66,AF66),入力シート②!$B:$H,4,0)=0,"",VLOOKUP(DATE(YEAR($A66),$B66,AF66),入力シート②!$B:$H,4,0))</f>
        <v/>
      </c>
      <c r="AG69" s="66" t="str">
        <f>IF(DAY(EOMONTH($A66,0))&lt;29,"",IF(VLOOKUP(DATE(YEAR($A66),$B66,AG66),入力シート②!$B:$H,4,0)=0,"",VLOOKUP(DATE(YEAR($A66),$B66,AG66),入力シート②!$B:$H,4,0)))</f>
        <v/>
      </c>
      <c r="AH69" s="66" t="str">
        <f>IF(DAY(EOMONTH($A66,0))&lt;30,"",IF(VLOOKUP(DATE(YEAR($A66),$B66,AH66),入力シート②!$B:$H,4,0)=0,"",VLOOKUP(DATE(YEAR($A66),$B66,AH66),入力シート②!$B:$H,4,0)))</f>
        <v/>
      </c>
      <c r="AI69" s="71" t="str">
        <f>IF(DAY(EOMONTH($A66,0))&lt;31,"",IF(VLOOKUP(DATE(YEAR($A66),$B66,AI66),入力シート②!$B:$H,4,0)=0,"",VLOOKUP(DATE(YEAR($A66),$B66,AI66),入力シート②!$B:$H,4,0)))</f>
        <v/>
      </c>
      <c r="AJ69" s="131" t="s">
        <v>8</v>
      </c>
      <c r="AK69" s="109"/>
      <c r="AL69" s="109"/>
      <c r="AM69" s="109"/>
      <c r="AN69" s="109"/>
      <c r="AO69" s="109"/>
      <c r="AP69" s="109" t="str">
        <f>IF(COUNTIF(E68:AI68,"■")=0,"",IF(OR(AP67&gt;=AP66,AP68&gt;=0.285),"達成","×"))</f>
        <v/>
      </c>
      <c r="AQ69" s="110"/>
      <c r="AT69" s="114"/>
      <c r="AU69" s="114"/>
      <c r="AV69" s="114"/>
      <c r="AW69" s="114"/>
    </row>
    <row r="70" spans="1:49" ht="16.5" customHeight="1">
      <c r="A70" s="144"/>
      <c r="B70" s="147"/>
      <c r="C70" s="127" t="s">
        <v>4</v>
      </c>
      <c r="D70" s="128"/>
      <c r="E70" s="61" t="str">
        <f ca="1">VLOOKUP(DATE(YEAR($A66),B66,E66),入力シート②!$B:$H,7,0)</f>
        <v/>
      </c>
      <c r="F70" s="62" t="str">
        <f ca="1">VLOOKUP(DATE(YEAR($A66),B66,F66),入力シート②!$B:$H,7,0)</f>
        <v/>
      </c>
      <c r="G70" s="62" t="str">
        <f ca="1">VLOOKUP(DATE(YEAR($A66),B66,G66),入力シート②!$B:$H,7,0)</f>
        <v/>
      </c>
      <c r="H70" s="62" t="str">
        <f ca="1">VLOOKUP(DATE(YEAR($A66),B66,H66),入力シート②!$B:$H,7,0)</f>
        <v/>
      </c>
      <c r="I70" s="62" t="str">
        <f ca="1">VLOOKUP(DATE(YEAR($A66),B66,I66),入力シート②!$B:$H,7,0)</f>
        <v/>
      </c>
      <c r="J70" s="62" t="str">
        <f ca="1">VLOOKUP(DATE(YEAR($A66),B66,J66),入力シート②!$B:$H,7,0)</f>
        <v/>
      </c>
      <c r="K70" s="62" t="str">
        <f ca="1">VLOOKUP(DATE(YEAR($A66),B66,K66),入力シート②!$B:$H,7,0)</f>
        <v/>
      </c>
      <c r="L70" s="62" t="str">
        <f ca="1">VLOOKUP(DATE(YEAR($A66),B66,L66),入力シート②!$B:$H,7,0)</f>
        <v/>
      </c>
      <c r="M70" s="62" t="str">
        <f ca="1">VLOOKUP(DATE(YEAR($A66),B66,M66),入力シート②!$B:$H,7,0)</f>
        <v/>
      </c>
      <c r="N70" s="62" t="str">
        <f ca="1">VLOOKUP(DATE(YEAR($A66),B66,N66),入力シート②!$B:$H,7,0)</f>
        <v/>
      </c>
      <c r="O70" s="62" t="str">
        <f ca="1">VLOOKUP(DATE(YEAR($A66),B66,O66),入力シート②!$B:$H,7,0)</f>
        <v/>
      </c>
      <c r="P70" s="62" t="str">
        <f ca="1">VLOOKUP(DATE(YEAR($A66),B66,P66),入力シート②!$B:$H,7,0)</f>
        <v/>
      </c>
      <c r="Q70" s="62" t="str">
        <f ca="1">VLOOKUP(DATE(YEAR($A66),B66,Q66),入力シート②!$B:$H,7,0)</f>
        <v/>
      </c>
      <c r="R70" s="62" t="str">
        <f ca="1">VLOOKUP(DATE(YEAR($A66),B66,R66),入力シート②!$B:$H,7,0)</f>
        <v/>
      </c>
      <c r="S70" s="62" t="str">
        <f ca="1">VLOOKUP(DATE(YEAR($A66),B66,S66),入力シート②!$B:$H,7,0)</f>
        <v/>
      </c>
      <c r="T70" s="62" t="str">
        <f ca="1">VLOOKUP(DATE(YEAR($A66),B66,T66),入力シート②!$B:$H,7,0)</f>
        <v/>
      </c>
      <c r="U70" s="62" t="str">
        <f ca="1">VLOOKUP(DATE(YEAR($A66),B66,U66),入力シート②!$B:$H,7,0)</f>
        <v/>
      </c>
      <c r="V70" s="62" t="str">
        <f ca="1">VLOOKUP(DATE(YEAR($A66),B66,V66),入力シート②!$B:$H,7,0)</f>
        <v/>
      </c>
      <c r="W70" s="62" t="str">
        <f ca="1">VLOOKUP(DATE(YEAR($A66),B66,W66),入力シート②!$B:$H,7,0)</f>
        <v/>
      </c>
      <c r="X70" s="62" t="str">
        <f ca="1">VLOOKUP(DATE(YEAR($A66),B66,X66),入力シート②!$B:$H,7,0)</f>
        <v/>
      </c>
      <c r="Y70" s="62" t="str">
        <f ca="1">VLOOKUP(DATE(YEAR($A66),B66,Y66),入力シート②!$B:$H,7,0)</f>
        <v/>
      </c>
      <c r="Z70" s="62" t="str">
        <f ca="1">VLOOKUP(DATE(YEAR($A66),B66,Z66),入力シート②!$B:$H,7,0)</f>
        <v/>
      </c>
      <c r="AA70" s="62" t="str">
        <f ca="1">VLOOKUP(DATE(YEAR($A66),B66,AA66),入力シート②!$B:$H,7,0)</f>
        <v/>
      </c>
      <c r="AB70" s="62" t="str">
        <f ca="1">VLOOKUP(DATE(YEAR($A66),B66,AB66),入力シート②!$B:$H,7,0)</f>
        <v/>
      </c>
      <c r="AC70" s="62" t="str">
        <f ca="1">VLOOKUP(DATE(YEAR($A66),B66,AC66),入力シート②!$B:$H,7,0)</f>
        <v/>
      </c>
      <c r="AD70" s="62" t="str">
        <f ca="1">VLOOKUP(DATE(YEAR($A66),B66,AD66),入力シート②!$B:$H,7,0)</f>
        <v/>
      </c>
      <c r="AE70" s="62" t="str">
        <f ca="1">VLOOKUP(DATE(YEAR($A66),B66,AE66),入力シート②!$B:$H,7,0)</f>
        <v/>
      </c>
      <c r="AF70" s="62" t="str">
        <f ca="1">VLOOKUP(DATE(YEAR($A66),B66,AF66),入力シート②!$B:$H,7,0)</f>
        <v/>
      </c>
      <c r="AG70" s="62" t="str">
        <f ca="1">IF(DAY(EOMONTH($A66,0))&lt;29,"",VLOOKUP(DATE(YEAR($A66),$B66,AG66),入力シート②!$B:$H,7,0))</f>
        <v/>
      </c>
      <c r="AH70" s="62" t="str">
        <f ca="1">IF(DAY(EOMONTH($A66,0))&lt;30,"",VLOOKUP(DATE(YEAR($A66),$B66,AH66),入力シート②!$B:$H,7,0))</f>
        <v/>
      </c>
      <c r="AI70" s="72" t="str">
        <f ca="1">IF(DAY(EOMONTH($A66,0))&lt;31,"",VLOOKUP(DATE(YEAR($A66),$B66,AI66),入力シート②!$B:$H,7,0))</f>
        <v/>
      </c>
      <c r="AJ70" s="111" t="s">
        <v>45</v>
      </c>
      <c r="AK70" s="112"/>
      <c r="AL70" s="112" t="str">
        <f ca="1">IF(COUNTIF(E70:AI70,"-")+COUNTIF(E70:AI70,"達成")+COUNTIF(E70:AI70,"×")=0,"",COUNTIF(E70:AI70,"達成")+COUNTIF(E70:AI70,"×"))</f>
        <v/>
      </c>
      <c r="AM70" s="112"/>
      <c r="AN70" s="112" t="s">
        <v>43</v>
      </c>
      <c r="AO70" s="112"/>
      <c r="AP70" s="109" t="str">
        <f ca="1">IF(COUNTIF(E70:AI70,"-")+COUNTIF(E70:AI70,"達成")+COUNTIF(E70:AI70,"×")=0,"",COUNTIF(E70:AI70,"達成"))</f>
        <v/>
      </c>
      <c r="AQ70" s="110"/>
      <c r="AT70" s="31">
        <f>IF(AP69="達成",1,0)</f>
        <v>0</v>
      </c>
      <c r="AU70" s="31">
        <f>IF(AP69="×",1,0)</f>
        <v>0</v>
      </c>
      <c r="AV70" s="31" t="str">
        <f ca="1">AL70</f>
        <v/>
      </c>
      <c r="AW70" s="31" t="str">
        <f ca="1">AP70</f>
        <v/>
      </c>
    </row>
    <row r="71" spans="1:49" ht="16.5" customHeight="1">
      <c r="A71" s="132">
        <f>EOMONTH(A66,0)+1</f>
        <v>46631</v>
      </c>
      <c r="B71" s="145">
        <f t="shared" ref="B71" si="281">MONTH(A71)</f>
        <v>9</v>
      </c>
      <c r="C71" s="129" t="s">
        <v>0</v>
      </c>
      <c r="D71" s="130"/>
      <c r="E71" s="63">
        <v>1</v>
      </c>
      <c r="F71" s="64">
        <v>2</v>
      </c>
      <c r="G71" s="64">
        <v>3</v>
      </c>
      <c r="H71" s="64">
        <v>4</v>
      </c>
      <c r="I71" s="64">
        <v>5</v>
      </c>
      <c r="J71" s="64">
        <v>6</v>
      </c>
      <c r="K71" s="64">
        <v>7</v>
      </c>
      <c r="L71" s="64">
        <v>8</v>
      </c>
      <c r="M71" s="64">
        <v>9</v>
      </c>
      <c r="N71" s="64">
        <v>10</v>
      </c>
      <c r="O71" s="64">
        <v>11</v>
      </c>
      <c r="P71" s="64">
        <v>12</v>
      </c>
      <c r="Q71" s="64">
        <v>13</v>
      </c>
      <c r="R71" s="64">
        <v>14</v>
      </c>
      <c r="S71" s="64">
        <v>15</v>
      </c>
      <c r="T71" s="64">
        <v>16</v>
      </c>
      <c r="U71" s="64">
        <v>17</v>
      </c>
      <c r="V71" s="64">
        <v>18</v>
      </c>
      <c r="W71" s="64">
        <v>19</v>
      </c>
      <c r="X71" s="64">
        <v>20</v>
      </c>
      <c r="Y71" s="64">
        <v>21</v>
      </c>
      <c r="Z71" s="64">
        <v>22</v>
      </c>
      <c r="AA71" s="64">
        <v>23</v>
      </c>
      <c r="AB71" s="64">
        <v>24</v>
      </c>
      <c r="AC71" s="64">
        <v>25</v>
      </c>
      <c r="AD71" s="64">
        <v>26</v>
      </c>
      <c r="AE71" s="64">
        <v>27</v>
      </c>
      <c r="AF71" s="64">
        <v>28</v>
      </c>
      <c r="AG71" s="64">
        <f>IF(DAY(EOMONTH($A71,0))&lt;29,"",29)</f>
        <v>29</v>
      </c>
      <c r="AH71" s="64">
        <f>IF(DAY(EOMONTH($A71,0))&lt;30,"",30)</f>
        <v>30</v>
      </c>
      <c r="AI71" s="67" t="str">
        <f>IF(DAY(EOMONTH($A71,0))&lt;31,"",31)</f>
        <v/>
      </c>
      <c r="AJ71" s="150" t="s">
        <v>42</v>
      </c>
      <c r="AK71" s="151"/>
      <c r="AL71" s="151" t="str">
        <f>IF(COUNTIF(E73:AI73,"■")=0,"",COUNTIF(E73:AI73,"■"))</f>
        <v/>
      </c>
      <c r="AM71" s="151"/>
      <c r="AN71" s="151" t="s">
        <v>44</v>
      </c>
      <c r="AO71" s="151"/>
      <c r="AP71" s="121" t="str">
        <f>IF(COUNTIF(E73:AI73,"■")=0,"",COUNTIFS(E72:AI72,1,E73:AI73,"■")+COUNTIFS(E72:AI72,7,E73:AI73,"■"))</f>
        <v/>
      </c>
      <c r="AQ71" s="122"/>
    </row>
    <row r="72" spans="1:49" ht="16.5" customHeight="1">
      <c r="A72" s="143"/>
      <c r="B72" s="146"/>
      <c r="C72" s="123" t="s">
        <v>1</v>
      </c>
      <c r="D72" s="124"/>
      <c r="E72" s="68">
        <f>WEEKDAY(DATE(YEAR($A71),$B71,E71),1)</f>
        <v>4</v>
      </c>
      <c r="F72" s="69">
        <f t="shared" ref="F72" si="282">WEEKDAY(DATE(YEAR($A71),$B71,F71),1)</f>
        <v>5</v>
      </c>
      <c r="G72" s="69">
        <f t="shared" ref="G72" si="283">WEEKDAY(DATE(YEAR($A71),$B71,G71),1)</f>
        <v>6</v>
      </c>
      <c r="H72" s="69">
        <f t="shared" ref="H72" si="284">WEEKDAY(DATE(YEAR($A71),$B71,H71),1)</f>
        <v>7</v>
      </c>
      <c r="I72" s="69">
        <f t="shared" ref="I72" si="285">WEEKDAY(DATE(YEAR($A71),$B71,I71),1)</f>
        <v>1</v>
      </c>
      <c r="J72" s="69">
        <f t="shared" ref="J72" si="286">WEEKDAY(DATE(YEAR($A71),$B71,J71),1)</f>
        <v>2</v>
      </c>
      <c r="K72" s="69">
        <f t="shared" ref="K72" si="287">WEEKDAY(DATE(YEAR($A71),$B71,K71),1)</f>
        <v>3</v>
      </c>
      <c r="L72" s="69">
        <f t="shared" ref="L72" si="288">WEEKDAY(DATE(YEAR($A71),$B71,L71),1)</f>
        <v>4</v>
      </c>
      <c r="M72" s="69">
        <f t="shared" ref="M72" si="289">WEEKDAY(DATE(YEAR($A71),$B71,M71),1)</f>
        <v>5</v>
      </c>
      <c r="N72" s="69">
        <f t="shared" ref="N72" si="290">WEEKDAY(DATE(YEAR($A71),$B71,N71),1)</f>
        <v>6</v>
      </c>
      <c r="O72" s="69">
        <f t="shared" ref="O72" si="291">WEEKDAY(DATE(YEAR($A71),$B71,O71),1)</f>
        <v>7</v>
      </c>
      <c r="P72" s="69">
        <f t="shared" ref="P72" si="292">WEEKDAY(DATE(YEAR($A71),$B71,P71),1)</f>
        <v>1</v>
      </c>
      <c r="Q72" s="69">
        <f t="shared" ref="Q72" si="293">WEEKDAY(DATE(YEAR($A71),$B71,Q71),1)</f>
        <v>2</v>
      </c>
      <c r="R72" s="69">
        <f t="shared" ref="R72" si="294">WEEKDAY(DATE(YEAR($A71),$B71,R71),1)</f>
        <v>3</v>
      </c>
      <c r="S72" s="69">
        <f t="shared" ref="S72" si="295">WEEKDAY(DATE(YEAR($A71),$B71,S71),1)</f>
        <v>4</v>
      </c>
      <c r="T72" s="69">
        <f t="shared" ref="T72" si="296">WEEKDAY(DATE(YEAR($A71),$B71,T71),1)</f>
        <v>5</v>
      </c>
      <c r="U72" s="69">
        <f t="shared" ref="U72" si="297">WEEKDAY(DATE(YEAR($A71),$B71,U71),1)</f>
        <v>6</v>
      </c>
      <c r="V72" s="69">
        <f t="shared" ref="V72" si="298">WEEKDAY(DATE(YEAR($A71),$B71,V71),1)</f>
        <v>7</v>
      </c>
      <c r="W72" s="69">
        <f t="shared" ref="W72" si="299">WEEKDAY(DATE(YEAR($A71),$B71,W71),1)</f>
        <v>1</v>
      </c>
      <c r="X72" s="69">
        <f t="shared" ref="X72" si="300">WEEKDAY(DATE(YEAR($A71),$B71,X71),1)</f>
        <v>2</v>
      </c>
      <c r="Y72" s="69">
        <f t="shared" ref="Y72" si="301">WEEKDAY(DATE(YEAR($A71),$B71,Y71),1)</f>
        <v>3</v>
      </c>
      <c r="Z72" s="69">
        <f t="shared" ref="Z72" si="302">WEEKDAY(DATE(YEAR($A71),$B71,Z71),1)</f>
        <v>4</v>
      </c>
      <c r="AA72" s="69">
        <f t="shared" ref="AA72" si="303">WEEKDAY(DATE(YEAR($A71),$B71,AA71),1)</f>
        <v>5</v>
      </c>
      <c r="AB72" s="69">
        <f t="shared" ref="AB72" si="304">WEEKDAY(DATE(YEAR($A71),$B71,AB71),1)</f>
        <v>6</v>
      </c>
      <c r="AC72" s="69">
        <f t="shared" ref="AC72" si="305">WEEKDAY(DATE(YEAR($A71),$B71,AC71),1)</f>
        <v>7</v>
      </c>
      <c r="AD72" s="69">
        <f t="shared" ref="AD72" si="306">WEEKDAY(DATE(YEAR($A71),$B71,AD71),1)</f>
        <v>1</v>
      </c>
      <c r="AE72" s="69">
        <f t="shared" ref="AE72" si="307">WEEKDAY(DATE(YEAR($A71),$B71,AE71),1)</f>
        <v>2</v>
      </c>
      <c r="AF72" s="69">
        <f t="shared" ref="AF72" si="308">WEEKDAY(DATE(YEAR($A71),$B71,AF71),1)</f>
        <v>3</v>
      </c>
      <c r="AG72" s="69">
        <f>IF(DAY(EOMONTH($A71,0))&lt;29,"",WEEKDAY(DATE(YEAR($A71),$B71,AG71),1))</f>
        <v>4</v>
      </c>
      <c r="AH72" s="69">
        <f>IF(DAY(EOMONTH($A71,0))&lt;30,"",WEEKDAY(DATE(YEAR($A71),$B71,AH71),1))</f>
        <v>5</v>
      </c>
      <c r="AI72" s="70" t="str">
        <f>IF(DAY(EOMONTH($A71,0))&lt;31,"",WEEKDAY(DATE(YEAR($A71),$B71,AI71),1))</f>
        <v/>
      </c>
      <c r="AJ72" s="115" t="s">
        <v>37</v>
      </c>
      <c r="AK72" s="116"/>
      <c r="AL72" s="116"/>
      <c r="AM72" s="116"/>
      <c r="AN72" s="116"/>
      <c r="AO72" s="116"/>
      <c r="AP72" s="117" t="str">
        <f>IF(COUNTIF(E73:AI73,"■")=0,"",COUNTIF(E74:AI74,"○")+COUNTIF(E74:AI74,"●"))</f>
        <v/>
      </c>
      <c r="AQ72" s="118"/>
      <c r="AR72" s="10"/>
    </row>
    <row r="73" spans="1:49" ht="16.5" customHeight="1">
      <c r="A73" s="143"/>
      <c r="B73" s="146"/>
      <c r="C73" s="123" t="s">
        <v>2</v>
      </c>
      <c r="D73" s="124"/>
      <c r="E73" s="65" t="str">
        <f>IF(VLOOKUP(DATE(YEAR($A71),$B71,E71),入力シート②!$B:$H,3,0)=0,"",VLOOKUP(DATE(YEAR($A71),$B71,E71),入力シート②!$B:$H,3,0))</f>
        <v/>
      </c>
      <c r="F73" s="66" t="str">
        <f>IF(VLOOKUP(DATE(YEAR($A71),$B71,F71),入力シート②!$B:$H,3,0)=0,"",VLOOKUP(DATE(YEAR($A71),$B71,F71),入力シート②!$B:$H,3,0))</f>
        <v/>
      </c>
      <c r="G73" s="66" t="str">
        <f>IF(VLOOKUP(DATE(YEAR($A71),$B71,G71),入力シート②!$B:$H,3,0)=0,"",VLOOKUP(DATE(YEAR($A71),$B71,G71),入力シート②!$B:$H,3,0))</f>
        <v/>
      </c>
      <c r="H73" s="66" t="str">
        <f>IF(VLOOKUP(DATE(YEAR($A71),$B71,H71),入力シート②!$B:$H,3,0)=0,"",VLOOKUP(DATE(YEAR($A71),$B71,H71),入力シート②!$B:$H,3,0))</f>
        <v/>
      </c>
      <c r="I73" s="66" t="str">
        <f>IF(VLOOKUP(DATE(YEAR($A71),$B71,I71),入力シート②!$B:$H,3,0)=0,"",VLOOKUP(DATE(YEAR($A71),$B71,I71),入力シート②!$B:$H,3,0))</f>
        <v/>
      </c>
      <c r="J73" s="66" t="str">
        <f>IF(VLOOKUP(DATE(YEAR($A71),$B71,J71),入力シート②!$B:$H,3,0)=0,"",VLOOKUP(DATE(YEAR($A71),$B71,J71),入力シート②!$B:$H,3,0))</f>
        <v/>
      </c>
      <c r="K73" s="66" t="str">
        <f>IF(VLOOKUP(DATE(YEAR($A71),$B71,K71),入力シート②!$B:$H,3,0)=0,"",VLOOKUP(DATE(YEAR($A71),$B71,K71),入力シート②!$B:$H,3,0))</f>
        <v/>
      </c>
      <c r="L73" s="66" t="str">
        <f>IF(VLOOKUP(DATE(YEAR($A71),$B71,L71),入力シート②!$B:$H,3,0)=0,"",VLOOKUP(DATE(YEAR($A71),$B71,L71),入力シート②!$B:$H,3,0))</f>
        <v/>
      </c>
      <c r="M73" s="66" t="str">
        <f>IF(VLOOKUP(DATE(YEAR($A71),$B71,M71),入力シート②!$B:$H,3,0)=0,"",VLOOKUP(DATE(YEAR($A71),$B71,M71),入力シート②!$B:$H,3,0))</f>
        <v/>
      </c>
      <c r="N73" s="66" t="str">
        <f>IF(VLOOKUP(DATE(YEAR($A71),$B71,N71),入力シート②!$B:$H,3,0)=0,"",VLOOKUP(DATE(YEAR($A71),$B71,N71),入力シート②!$B:$H,3,0))</f>
        <v/>
      </c>
      <c r="O73" s="66" t="str">
        <f>IF(VLOOKUP(DATE(YEAR($A71),$B71,O71),入力シート②!$B:$H,3,0)=0,"",VLOOKUP(DATE(YEAR($A71),$B71,O71),入力シート②!$B:$H,3,0))</f>
        <v/>
      </c>
      <c r="P73" s="66" t="str">
        <f>IF(VLOOKUP(DATE(YEAR($A71),$B71,P71),入力シート②!$B:$H,3,0)=0,"",VLOOKUP(DATE(YEAR($A71),$B71,P71),入力シート②!$B:$H,3,0))</f>
        <v/>
      </c>
      <c r="Q73" s="66" t="str">
        <f>IF(VLOOKUP(DATE(YEAR($A71),$B71,Q71),入力シート②!$B:$H,3,0)=0,"",VLOOKUP(DATE(YEAR($A71),$B71,Q71),入力シート②!$B:$H,3,0))</f>
        <v/>
      </c>
      <c r="R73" s="66" t="str">
        <f>IF(VLOOKUP(DATE(YEAR($A71),$B71,R71),入力シート②!$B:$H,3,0)=0,"",VLOOKUP(DATE(YEAR($A71),$B71,R71),入力シート②!$B:$H,3,0))</f>
        <v/>
      </c>
      <c r="S73" s="66" t="str">
        <f>IF(VLOOKUP(DATE(YEAR($A71),$B71,S71),入力シート②!$B:$H,3,0)=0,"",VLOOKUP(DATE(YEAR($A71),$B71,S71),入力シート②!$B:$H,3,0))</f>
        <v/>
      </c>
      <c r="T73" s="66" t="str">
        <f>IF(VLOOKUP(DATE(YEAR($A71),$B71,T71),入力シート②!$B:$H,3,0)=0,"",VLOOKUP(DATE(YEAR($A71),$B71,T71),入力シート②!$B:$H,3,0))</f>
        <v/>
      </c>
      <c r="U73" s="66" t="str">
        <f>IF(VLOOKUP(DATE(YEAR($A71),$B71,U71),入力シート②!$B:$H,3,0)=0,"",VLOOKUP(DATE(YEAR($A71),$B71,U71),入力シート②!$B:$H,3,0))</f>
        <v/>
      </c>
      <c r="V73" s="66" t="str">
        <f>IF(VLOOKUP(DATE(YEAR($A71),$B71,V71),入力シート②!$B:$H,3,0)=0,"",VLOOKUP(DATE(YEAR($A71),$B71,V71),入力シート②!$B:$H,3,0))</f>
        <v/>
      </c>
      <c r="W73" s="66" t="str">
        <f>IF(VLOOKUP(DATE(YEAR($A71),$B71,W71),入力シート②!$B:$H,3,0)=0,"",VLOOKUP(DATE(YEAR($A71),$B71,W71),入力シート②!$B:$H,3,0))</f>
        <v/>
      </c>
      <c r="X73" s="66" t="str">
        <f>IF(VLOOKUP(DATE(YEAR($A71),$B71,X71),入力シート②!$B:$H,3,0)=0,"",VLOOKUP(DATE(YEAR($A71),$B71,X71),入力シート②!$B:$H,3,0))</f>
        <v/>
      </c>
      <c r="Y73" s="66" t="str">
        <f>IF(VLOOKUP(DATE(YEAR($A71),$B71,Y71),入力シート②!$B:$H,3,0)=0,"",VLOOKUP(DATE(YEAR($A71),$B71,Y71),入力シート②!$B:$H,3,0))</f>
        <v/>
      </c>
      <c r="Z73" s="66" t="str">
        <f>IF(VLOOKUP(DATE(YEAR($A71),$B71,Z71),入力シート②!$B:$H,3,0)=0,"",VLOOKUP(DATE(YEAR($A71),$B71,Z71),入力シート②!$B:$H,3,0))</f>
        <v/>
      </c>
      <c r="AA73" s="66" t="str">
        <f>IF(VLOOKUP(DATE(YEAR($A71),$B71,AA71),入力シート②!$B:$H,3,0)=0,"",VLOOKUP(DATE(YEAR($A71),$B71,AA71),入力シート②!$B:$H,3,0))</f>
        <v/>
      </c>
      <c r="AB73" s="66" t="str">
        <f>IF(VLOOKUP(DATE(YEAR($A71),$B71,AB71),入力シート②!$B:$H,3,0)=0,"",VLOOKUP(DATE(YEAR($A71),$B71,AB71),入力シート②!$B:$H,3,0))</f>
        <v/>
      </c>
      <c r="AC73" s="66" t="str">
        <f>IF(VLOOKUP(DATE(YEAR($A71),$B71,AC71),入力シート②!$B:$H,3,0)=0,"",VLOOKUP(DATE(YEAR($A71),$B71,AC71),入力シート②!$B:$H,3,0))</f>
        <v/>
      </c>
      <c r="AD73" s="66" t="str">
        <f>IF(VLOOKUP(DATE(YEAR($A71),$B71,AD71),入力シート②!$B:$H,3,0)=0,"",VLOOKUP(DATE(YEAR($A71),$B71,AD71),入力シート②!$B:$H,3,0))</f>
        <v/>
      </c>
      <c r="AE73" s="66" t="str">
        <f>IF(VLOOKUP(DATE(YEAR($A71),$B71,AE71),入力シート②!$B:$H,3,0)=0,"",VLOOKUP(DATE(YEAR($A71),$B71,AE71),入力シート②!$B:$H,3,0))</f>
        <v/>
      </c>
      <c r="AF73" s="66" t="str">
        <f>IF(VLOOKUP(DATE(YEAR($A71),$B71,AF71),入力シート②!$B:$H,3,0)=0,"",VLOOKUP(DATE(YEAR($A71),$B71,AF71),入力シート②!$B:$H,3,0))</f>
        <v/>
      </c>
      <c r="AG73" s="66" t="str">
        <f>IF(DAY(EOMONTH($A71,0))&lt;29,"",IF(VLOOKUP(DATE(YEAR($A71),$B71,AG71),入力シート②!$B:$H,3,0)=0,"",VLOOKUP(DATE(YEAR($A71),$B71,AG71),入力シート②!$B:$H,3,0)))</f>
        <v/>
      </c>
      <c r="AH73" s="66" t="str">
        <f>IF(DAY(EOMONTH($A71,0))&lt;30,"",IF(VLOOKUP(DATE(YEAR($A71),$B71,AH71),入力シート②!$B:$H,3,0)=0,"",VLOOKUP(DATE(YEAR($A71),$B71,AH71),入力シート②!$B:$H,3,0)))</f>
        <v/>
      </c>
      <c r="AI73" s="71" t="str">
        <f>IF(DAY(EOMONTH($A71,0))&lt;31,"",IF(VLOOKUP(DATE(YEAR($A71),$B71,AI71),入力シート②!$B:$H,3,0)=0,"",VLOOKUP(DATE(YEAR($A71),$B71,AI71),入力シート②!$B:$H,3,0)))</f>
        <v/>
      </c>
      <c r="AJ73" s="115" t="s">
        <v>38</v>
      </c>
      <c r="AK73" s="116"/>
      <c r="AL73" s="116"/>
      <c r="AM73" s="116"/>
      <c r="AN73" s="116"/>
      <c r="AO73" s="116"/>
      <c r="AP73" s="119" t="str">
        <f>IF(COUNTIF(E73:AI73,"■")=0,"",ROUNDDOWN(AP72/AL71,4))</f>
        <v/>
      </c>
      <c r="AQ73" s="120"/>
      <c r="AR73" s="11"/>
      <c r="AS73" s="43"/>
      <c r="AT73" s="113" t="s">
        <v>47</v>
      </c>
      <c r="AU73" s="113" t="s">
        <v>9</v>
      </c>
      <c r="AV73" s="113" t="s">
        <v>45</v>
      </c>
      <c r="AW73" s="113" t="s">
        <v>43</v>
      </c>
    </row>
    <row r="74" spans="1:49" ht="16.5" customHeight="1">
      <c r="A74" s="143"/>
      <c r="B74" s="146"/>
      <c r="C74" s="125" t="s">
        <v>36</v>
      </c>
      <c r="D74" s="126"/>
      <c r="E74" s="65" t="str">
        <f>IF(VLOOKUP(DATE(YEAR($A71),$B71,E71),入力シート②!$B:$H,4,0)=0,"",VLOOKUP(DATE(YEAR($A71),$B71,E71),入力シート②!$B:$H,4,0))</f>
        <v/>
      </c>
      <c r="F74" s="66" t="str">
        <f>IF(VLOOKUP(DATE(YEAR($A71),$B71,F71),入力シート②!$B:$H,4,0)=0,"",VLOOKUP(DATE(YEAR($A71),$B71,F71),入力シート②!$B:$H,4,0))</f>
        <v/>
      </c>
      <c r="G74" s="66" t="str">
        <f>IF(VLOOKUP(DATE(YEAR($A71),$B71,G71),入力シート②!$B:$H,4,0)=0,"",VLOOKUP(DATE(YEAR($A71),$B71,G71),入力シート②!$B:$H,4,0))</f>
        <v/>
      </c>
      <c r="H74" s="66" t="str">
        <f>IF(VLOOKUP(DATE(YEAR($A71),$B71,H71),入力シート②!$B:$H,4,0)=0,"",VLOOKUP(DATE(YEAR($A71),$B71,H71),入力シート②!$B:$H,4,0))</f>
        <v/>
      </c>
      <c r="I74" s="66" t="str">
        <f>IF(VLOOKUP(DATE(YEAR($A71),$B71,I71),入力シート②!$B:$H,4,0)=0,"",VLOOKUP(DATE(YEAR($A71),$B71,I71),入力シート②!$B:$H,4,0))</f>
        <v/>
      </c>
      <c r="J74" s="66" t="str">
        <f>IF(VLOOKUP(DATE(YEAR($A71),$B71,J71),入力シート②!$B:$H,4,0)=0,"",VLOOKUP(DATE(YEAR($A71),$B71,J71),入力シート②!$B:$H,4,0))</f>
        <v/>
      </c>
      <c r="K74" s="66" t="str">
        <f>IF(VLOOKUP(DATE(YEAR($A71),$B71,K71),入力シート②!$B:$H,4,0)=0,"",VLOOKUP(DATE(YEAR($A71),$B71,K71),入力シート②!$B:$H,4,0))</f>
        <v/>
      </c>
      <c r="L74" s="66" t="str">
        <f>IF(VLOOKUP(DATE(YEAR($A71),$B71,L71),入力シート②!$B:$H,4,0)=0,"",VLOOKUP(DATE(YEAR($A71),$B71,L71),入力シート②!$B:$H,4,0))</f>
        <v/>
      </c>
      <c r="M74" s="66" t="str">
        <f>IF(VLOOKUP(DATE(YEAR($A71),$B71,M71),入力シート②!$B:$H,4,0)=0,"",VLOOKUP(DATE(YEAR($A71),$B71,M71),入力シート②!$B:$H,4,0))</f>
        <v/>
      </c>
      <c r="N74" s="66" t="str">
        <f>IF(VLOOKUP(DATE(YEAR($A71),$B71,N71),入力シート②!$B:$H,4,0)=0,"",VLOOKUP(DATE(YEAR($A71),$B71,N71),入力シート②!$B:$H,4,0))</f>
        <v/>
      </c>
      <c r="O74" s="66" t="str">
        <f>IF(VLOOKUP(DATE(YEAR($A71),$B71,O71),入力シート②!$B:$H,4,0)=0,"",VLOOKUP(DATE(YEAR($A71),$B71,O71),入力シート②!$B:$H,4,0))</f>
        <v/>
      </c>
      <c r="P74" s="66" t="str">
        <f>IF(VLOOKUP(DATE(YEAR($A71),$B71,P71),入力シート②!$B:$H,4,0)=0,"",VLOOKUP(DATE(YEAR($A71),$B71,P71),入力シート②!$B:$H,4,0))</f>
        <v/>
      </c>
      <c r="Q74" s="66" t="str">
        <f>IF(VLOOKUP(DATE(YEAR($A71),$B71,Q71),入力シート②!$B:$H,4,0)=0,"",VLOOKUP(DATE(YEAR($A71),$B71,Q71),入力シート②!$B:$H,4,0))</f>
        <v/>
      </c>
      <c r="R74" s="66" t="str">
        <f>IF(VLOOKUP(DATE(YEAR($A71),$B71,R71),入力シート②!$B:$H,4,0)=0,"",VLOOKUP(DATE(YEAR($A71),$B71,R71),入力シート②!$B:$H,4,0))</f>
        <v/>
      </c>
      <c r="S74" s="66" t="str">
        <f>IF(VLOOKUP(DATE(YEAR($A71),$B71,S71),入力シート②!$B:$H,4,0)=0,"",VLOOKUP(DATE(YEAR($A71),$B71,S71),入力シート②!$B:$H,4,0))</f>
        <v/>
      </c>
      <c r="T74" s="66" t="str">
        <f>IF(VLOOKUP(DATE(YEAR($A71),$B71,T71),入力シート②!$B:$H,4,0)=0,"",VLOOKUP(DATE(YEAR($A71),$B71,T71),入力シート②!$B:$H,4,0))</f>
        <v/>
      </c>
      <c r="U74" s="66" t="str">
        <f>IF(VLOOKUP(DATE(YEAR($A71),$B71,U71),入力シート②!$B:$H,4,0)=0,"",VLOOKUP(DATE(YEAR($A71),$B71,U71),入力シート②!$B:$H,4,0))</f>
        <v/>
      </c>
      <c r="V74" s="66" t="str">
        <f>IF(VLOOKUP(DATE(YEAR($A71),$B71,V71),入力シート②!$B:$H,4,0)=0,"",VLOOKUP(DATE(YEAR($A71),$B71,V71),入力シート②!$B:$H,4,0))</f>
        <v/>
      </c>
      <c r="W74" s="66" t="str">
        <f>IF(VLOOKUP(DATE(YEAR($A71),$B71,W71),入力シート②!$B:$H,4,0)=0,"",VLOOKUP(DATE(YEAR($A71),$B71,W71),入力シート②!$B:$H,4,0))</f>
        <v/>
      </c>
      <c r="X74" s="66" t="str">
        <f>IF(VLOOKUP(DATE(YEAR($A71),$B71,X71),入力シート②!$B:$H,4,0)=0,"",VLOOKUP(DATE(YEAR($A71),$B71,X71),入力シート②!$B:$H,4,0))</f>
        <v/>
      </c>
      <c r="Y74" s="66" t="str">
        <f>IF(VLOOKUP(DATE(YEAR($A71),$B71,Y71),入力シート②!$B:$H,4,0)=0,"",VLOOKUP(DATE(YEAR($A71),$B71,Y71),入力シート②!$B:$H,4,0))</f>
        <v/>
      </c>
      <c r="Z74" s="66" t="str">
        <f>IF(VLOOKUP(DATE(YEAR($A71),$B71,Z71),入力シート②!$B:$H,4,0)=0,"",VLOOKUP(DATE(YEAR($A71),$B71,Z71),入力シート②!$B:$H,4,0))</f>
        <v/>
      </c>
      <c r="AA74" s="66" t="str">
        <f>IF(VLOOKUP(DATE(YEAR($A71),$B71,AA71),入力シート②!$B:$H,4,0)=0,"",VLOOKUP(DATE(YEAR($A71),$B71,AA71),入力シート②!$B:$H,4,0))</f>
        <v/>
      </c>
      <c r="AB74" s="66" t="str">
        <f>IF(VLOOKUP(DATE(YEAR($A71),$B71,AB71),入力シート②!$B:$H,4,0)=0,"",VLOOKUP(DATE(YEAR($A71),$B71,AB71),入力シート②!$B:$H,4,0))</f>
        <v/>
      </c>
      <c r="AC74" s="66" t="str">
        <f>IF(VLOOKUP(DATE(YEAR($A71),$B71,AC71),入力シート②!$B:$H,4,0)=0,"",VLOOKUP(DATE(YEAR($A71),$B71,AC71),入力シート②!$B:$H,4,0))</f>
        <v/>
      </c>
      <c r="AD74" s="66" t="str">
        <f>IF(VLOOKUP(DATE(YEAR($A71),$B71,AD71),入力シート②!$B:$H,4,0)=0,"",VLOOKUP(DATE(YEAR($A71),$B71,AD71),入力シート②!$B:$H,4,0))</f>
        <v/>
      </c>
      <c r="AE74" s="66" t="str">
        <f>IF(VLOOKUP(DATE(YEAR($A71),$B71,AE71),入力シート②!$B:$H,4,0)=0,"",VLOOKUP(DATE(YEAR($A71),$B71,AE71),入力シート②!$B:$H,4,0))</f>
        <v/>
      </c>
      <c r="AF74" s="66" t="str">
        <f>IF(VLOOKUP(DATE(YEAR($A71),$B71,AF71),入力シート②!$B:$H,4,0)=0,"",VLOOKUP(DATE(YEAR($A71),$B71,AF71),入力シート②!$B:$H,4,0))</f>
        <v/>
      </c>
      <c r="AG74" s="66" t="str">
        <f>IF(DAY(EOMONTH($A71,0))&lt;29,"",IF(VLOOKUP(DATE(YEAR($A71),$B71,AG71),入力シート②!$B:$H,4,0)=0,"",VLOOKUP(DATE(YEAR($A71),$B71,AG71),入力シート②!$B:$H,4,0)))</f>
        <v/>
      </c>
      <c r="AH74" s="66" t="str">
        <f>IF(DAY(EOMONTH($A71,0))&lt;30,"",IF(VLOOKUP(DATE(YEAR($A71),$B71,AH71),入力シート②!$B:$H,4,0)=0,"",VLOOKUP(DATE(YEAR($A71),$B71,AH71),入力シート②!$B:$H,4,0)))</f>
        <v/>
      </c>
      <c r="AI74" s="71" t="str">
        <f>IF(DAY(EOMONTH($A71,0))&lt;31,"",IF(VLOOKUP(DATE(YEAR($A71),$B71,AI71),入力シート②!$B:$H,4,0)=0,"",VLOOKUP(DATE(YEAR($A71),$B71,AI71),入力シート②!$B:$H,4,0)))</f>
        <v/>
      </c>
      <c r="AJ74" s="131" t="s">
        <v>8</v>
      </c>
      <c r="AK74" s="109"/>
      <c r="AL74" s="109"/>
      <c r="AM74" s="109"/>
      <c r="AN74" s="109"/>
      <c r="AO74" s="109"/>
      <c r="AP74" s="109" t="str">
        <f>IF(COUNTIF(E73:AI73,"■")=0,"",IF(OR(AP72&gt;=AP71,AP73&gt;=0.285),"達成","×"))</f>
        <v/>
      </c>
      <c r="AQ74" s="110"/>
      <c r="AT74" s="114"/>
      <c r="AU74" s="114"/>
      <c r="AV74" s="114"/>
      <c r="AW74" s="114"/>
    </row>
    <row r="75" spans="1:49" ht="16.5" customHeight="1">
      <c r="A75" s="144"/>
      <c r="B75" s="147"/>
      <c r="C75" s="127" t="s">
        <v>4</v>
      </c>
      <c r="D75" s="128"/>
      <c r="E75" s="61" t="str">
        <f ca="1">VLOOKUP(DATE(YEAR($A71),B71,E71),入力シート②!$B:$H,7,0)</f>
        <v/>
      </c>
      <c r="F75" s="62" t="str">
        <f ca="1">VLOOKUP(DATE(YEAR($A71),B71,F71),入力シート②!$B:$H,7,0)</f>
        <v/>
      </c>
      <c r="G75" s="62" t="str">
        <f ca="1">VLOOKUP(DATE(YEAR($A71),B71,G71),入力シート②!$B:$H,7,0)</f>
        <v/>
      </c>
      <c r="H75" s="62" t="str">
        <f ca="1">VLOOKUP(DATE(YEAR($A71),B71,H71),入力シート②!$B:$H,7,0)</f>
        <v/>
      </c>
      <c r="I75" s="62" t="str">
        <f ca="1">VLOOKUP(DATE(YEAR($A71),B71,I71),入力シート②!$B:$H,7,0)</f>
        <v/>
      </c>
      <c r="J75" s="62" t="str">
        <f ca="1">VLOOKUP(DATE(YEAR($A71),B71,J71),入力シート②!$B:$H,7,0)</f>
        <v/>
      </c>
      <c r="K75" s="62" t="str">
        <f ca="1">VLOOKUP(DATE(YEAR($A71),B71,K71),入力シート②!$B:$H,7,0)</f>
        <v/>
      </c>
      <c r="L75" s="62" t="str">
        <f ca="1">VLOOKUP(DATE(YEAR($A71),B71,L71),入力シート②!$B:$H,7,0)</f>
        <v/>
      </c>
      <c r="M75" s="62" t="str">
        <f ca="1">VLOOKUP(DATE(YEAR($A71),B71,M71),入力シート②!$B:$H,7,0)</f>
        <v/>
      </c>
      <c r="N75" s="62" t="str">
        <f ca="1">VLOOKUP(DATE(YEAR($A71),B71,N71),入力シート②!$B:$H,7,0)</f>
        <v/>
      </c>
      <c r="O75" s="62" t="str">
        <f ca="1">VLOOKUP(DATE(YEAR($A71),B71,O71),入力シート②!$B:$H,7,0)</f>
        <v/>
      </c>
      <c r="P75" s="62" t="str">
        <f ca="1">VLOOKUP(DATE(YEAR($A71),B71,P71),入力シート②!$B:$H,7,0)</f>
        <v/>
      </c>
      <c r="Q75" s="62" t="str">
        <f ca="1">VLOOKUP(DATE(YEAR($A71),B71,Q71),入力シート②!$B:$H,7,0)</f>
        <v/>
      </c>
      <c r="R75" s="62" t="str">
        <f ca="1">VLOOKUP(DATE(YEAR($A71),B71,R71),入力シート②!$B:$H,7,0)</f>
        <v/>
      </c>
      <c r="S75" s="62" t="str">
        <f ca="1">VLOOKUP(DATE(YEAR($A71),B71,S71),入力シート②!$B:$H,7,0)</f>
        <v/>
      </c>
      <c r="T75" s="62" t="str">
        <f ca="1">VLOOKUP(DATE(YEAR($A71),B71,T71),入力シート②!$B:$H,7,0)</f>
        <v/>
      </c>
      <c r="U75" s="62" t="str">
        <f ca="1">VLOOKUP(DATE(YEAR($A71),B71,U71),入力シート②!$B:$H,7,0)</f>
        <v/>
      </c>
      <c r="V75" s="62" t="str">
        <f ca="1">VLOOKUP(DATE(YEAR($A71),B71,V71),入力シート②!$B:$H,7,0)</f>
        <v/>
      </c>
      <c r="W75" s="62" t="str">
        <f ca="1">VLOOKUP(DATE(YEAR($A71),B71,W71),入力シート②!$B:$H,7,0)</f>
        <v/>
      </c>
      <c r="X75" s="62" t="str">
        <f ca="1">VLOOKUP(DATE(YEAR($A71),B71,X71),入力シート②!$B:$H,7,0)</f>
        <v/>
      </c>
      <c r="Y75" s="62" t="str">
        <f ca="1">VLOOKUP(DATE(YEAR($A71),B71,Y71),入力シート②!$B:$H,7,0)</f>
        <v/>
      </c>
      <c r="Z75" s="62" t="str">
        <f ca="1">VLOOKUP(DATE(YEAR($A71),B71,Z71),入力シート②!$B:$H,7,0)</f>
        <v/>
      </c>
      <c r="AA75" s="62" t="str">
        <f ca="1">VLOOKUP(DATE(YEAR($A71),B71,AA71),入力シート②!$B:$H,7,0)</f>
        <v/>
      </c>
      <c r="AB75" s="62" t="str">
        <f ca="1">VLOOKUP(DATE(YEAR($A71),B71,AB71),入力シート②!$B:$H,7,0)</f>
        <v/>
      </c>
      <c r="AC75" s="62" t="str">
        <f ca="1">VLOOKUP(DATE(YEAR($A71),B71,AC71),入力シート②!$B:$H,7,0)</f>
        <v/>
      </c>
      <c r="AD75" s="62" t="str">
        <f ca="1">VLOOKUP(DATE(YEAR($A71),B71,AD71),入力シート②!$B:$H,7,0)</f>
        <v/>
      </c>
      <c r="AE75" s="62" t="str">
        <f ca="1">VLOOKUP(DATE(YEAR($A71),B71,AE71),入力シート②!$B:$H,7,0)</f>
        <v/>
      </c>
      <c r="AF75" s="62" t="str">
        <f ca="1">VLOOKUP(DATE(YEAR($A71),B71,AF71),入力シート②!$B:$H,7,0)</f>
        <v/>
      </c>
      <c r="AG75" s="62" t="str">
        <f ca="1">IF(DAY(EOMONTH($A71,0))&lt;29,"",VLOOKUP(DATE(YEAR($A71),$B71,AG71),入力シート②!$B:$H,7,0))</f>
        <v/>
      </c>
      <c r="AH75" s="62" t="str">
        <f ca="1">IF(DAY(EOMONTH($A71,0))&lt;30,"",VLOOKUP(DATE(YEAR($A71),$B71,AH71),入力シート②!$B:$H,7,0))</f>
        <v/>
      </c>
      <c r="AI75" s="72" t="str">
        <f>IF(DAY(EOMONTH($A71,0))&lt;31,"",VLOOKUP(DATE(YEAR($A71),$B71,AI71),入力シート②!$B:$H,7,0))</f>
        <v/>
      </c>
      <c r="AJ75" s="111" t="s">
        <v>45</v>
      </c>
      <c r="AK75" s="112"/>
      <c r="AL75" s="112" t="str">
        <f ca="1">IF(COUNTIF(E75:AI75,"-")+COUNTIF(E75:AI75,"達成")+COUNTIF(E75:AI75,"×")=0,"",COUNTIF(E75:AI75,"達成")+COUNTIF(E75:AI75,"×"))</f>
        <v/>
      </c>
      <c r="AM75" s="112"/>
      <c r="AN75" s="112" t="s">
        <v>43</v>
      </c>
      <c r="AO75" s="112"/>
      <c r="AP75" s="109" t="str">
        <f ca="1">IF(COUNTIF(E75:AI75,"-")+COUNTIF(E75:AI75,"達成")+COUNTIF(E75:AI75,"×")=0,"",COUNTIF(E75:AI75,"達成"))</f>
        <v/>
      </c>
      <c r="AQ75" s="110"/>
      <c r="AT75" s="31">
        <f>IF(AP74="達成",1,0)</f>
        <v>0</v>
      </c>
      <c r="AU75" s="31">
        <f>IF(AP74="×",1,0)</f>
        <v>0</v>
      </c>
      <c r="AV75" s="31" t="str">
        <f ca="1">AL75</f>
        <v/>
      </c>
      <c r="AW75" s="31" t="str">
        <f ca="1">AP75</f>
        <v/>
      </c>
    </row>
    <row r="76" spans="1:49" ht="16.5" customHeight="1">
      <c r="A76" s="132">
        <f>EOMONTH(A71,0)+1</f>
        <v>46661</v>
      </c>
      <c r="B76" s="145">
        <f t="shared" ref="B76" si="309">MONTH(A76)</f>
        <v>10</v>
      </c>
      <c r="C76" s="129" t="s">
        <v>0</v>
      </c>
      <c r="D76" s="130"/>
      <c r="E76" s="63">
        <v>1</v>
      </c>
      <c r="F76" s="64">
        <v>2</v>
      </c>
      <c r="G76" s="64">
        <v>3</v>
      </c>
      <c r="H76" s="64">
        <v>4</v>
      </c>
      <c r="I76" s="64">
        <v>5</v>
      </c>
      <c r="J76" s="64">
        <v>6</v>
      </c>
      <c r="K76" s="64">
        <v>7</v>
      </c>
      <c r="L76" s="64">
        <v>8</v>
      </c>
      <c r="M76" s="64">
        <v>9</v>
      </c>
      <c r="N76" s="64">
        <v>10</v>
      </c>
      <c r="O76" s="64">
        <v>11</v>
      </c>
      <c r="P76" s="64">
        <v>12</v>
      </c>
      <c r="Q76" s="64">
        <v>13</v>
      </c>
      <c r="R76" s="64">
        <v>14</v>
      </c>
      <c r="S76" s="64">
        <v>15</v>
      </c>
      <c r="T76" s="64">
        <v>16</v>
      </c>
      <c r="U76" s="64">
        <v>17</v>
      </c>
      <c r="V76" s="64">
        <v>18</v>
      </c>
      <c r="W76" s="64">
        <v>19</v>
      </c>
      <c r="X76" s="64">
        <v>20</v>
      </c>
      <c r="Y76" s="64">
        <v>21</v>
      </c>
      <c r="Z76" s="64">
        <v>22</v>
      </c>
      <c r="AA76" s="64">
        <v>23</v>
      </c>
      <c r="AB76" s="64">
        <v>24</v>
      </c>
      <c r="AC76" s="64">
        <v>25</v>
      </c>
      <c r="AD76" s="64">
        <v>26</v>
      </c>
      <c r="AE76" s="64">
        <v>27</v>
      </c>
      <c r="AF76" s="64">
        <v>28</v>
      </c>
      <c r="AG76" s="64">
        <f>IF(DAY(EOMONTH($A76,0))&lt;29,"",29)</f>
        <v>29</v>
      </c>
      <c r="AH76" s="64">
        <f>IF(DAY(EOMONTH($A76,0))&lt;30,"",30)</f>
        <v>30</v>
      </c>
      <c r="AI76" s="67">
        <f>IF(DAY(EOMONTH($A76,0))&lt;31,"",31)</f>
        <v>31</v>
      </c>
      <c r="AJ76" s="150" t="s">
        <v>42</v>
      </c>
      <c r="AK76" s="151"/>
      <c r="AL76" s="151" t="str">
        <f>IF(COUNTIF(E78:AI78,"■")=0,"",COUNTIF(E78:AI78,"■"))</f>
        <v/>
      </c>
      <c r="AM76" s="151"/>
      <c r="AN76" s="151" t="s">
        <v>44</v>
      </c>
      <c r="AO76" s="151"/>
      <c r="AP76" s="121" t="str">
        <f>IF(COUNTIF(E78:AI78,"■")=0,"",COUNTIFS(E77:AI77,1,E78:AI78,"■")+COUNTIFS(E77:AI77,7,E78:AI78,"■"))</f>
        <v/>
      </c>
      <c r="AQ76" s="122"/>
    </row>
    <row r="77" spans="1:49" ht="16.5" customHeight="1">
      <c r="A77" s="143"/>
      <c r="B77" s="146"/>
      <c r="C77" s="123" t="s">
        <v>1</v>
      </c>
      <c r="D77" s="124"/>
      <c r="E77" s="68">
        <f>WEEKDAY(DATE(YEAR($A76),$B76,E76),1)</f>
        <v>6</v>
      </c>
      <c r="F77" s="69">
        <f t="shared" ref="F77" si="310">WEEKDAY(DATE(YEAR($A76),$B76,F76),1)</f>
        <v>7</v>
      </c>
      <c r="G77" s="69">
        <f t="shared" ref="G77" si="311">WEEKDAY(DATE(YEAR($A76),$B76,G76),1)</f>
        <v>1</v>
      </c>
      <c r="H77" s="69">
        <f t="shared" ref="H77" si="312">WEEKDAY(DATE(YEAR($A76),$B76,H76),1)</f>
        <v>2</v>
      </c>
      <c r="I77" s="69">
        <f t="shared" ref="I77" si="313">WEEKDAY(DATE(YEAR($A76),$B76,I76),1)</f>
        <v>3</v>
      </c>
      <c r="J77" s="69">
        <f t="shared" ref="J77" si="314">WEEKDAY(DATE(YEAR($A76),$B76,J76),1)</f>
        <v>4</v>
      </c>
      <c r="K77" s="69">
        <f t="shared" ref="K77" si="315">WEEKDAY(DATE(YEAR($A76),$B76,K76),1)</f>
        <v>5</v>
      </c>
      <c r="L77" s="69">
        <f t="shared" ref="L77" si="316">WEEKDAY(DATE(YEAR($A76),$B76,L76),1)</f>
        <v>6</v>
      </c>
      <c r="M77" s="69">
        <f t="shared" ref="M77" si="317">WEEKDAY(DATE(YEAR($A76),$B76,M76),1)</f>
        <v>7</v>
      </c>
      <c r="N77" s="69">
        <f t="shared" ref="N77" si="318">WEEKDAY(DATE(YEAR($A76),$B76,N76),1)</f>
        <v>1</v>
      </c>
      <c r="O77" s="69">
        <f t="shared" ref="O77" si="319">WEEKDAY(DATE(YEAR($A76),$B76,O76),1)</f>
        <v>2</v>
      </c>
      <c r="P77" s="69">
        <f t="shared" ref="P77" si="320">WEEKDAY(DATE(YEAR($A76),$B76,P76),1)</f>
        <v>3</v>
      </c>
      <c r="Q77" s="69">
        <f t="shared" ref="Q77" si="321">WEEKDAY(DATE(YEAR($A76),$B76,Q76),1)</f>
        <v>4</v>
      </c>
      <c r="R77" s="69">
        <f t="shared" ref="R77" si="322">WEEKDAY(DATE(YEAR($A76),$B76,R76),1)</f>
        <v>5</v>
      </c>
      <c r="S77" s="69">
        <f t="shared" ref="S77" si="323">WEEKDAY(DATE(YEAR($A76),$B76,S76),1)</f>
        <v>6</v>
      </c>
      <c r="T77" s="69">
        <f t="shared" ref="T77" si="324">WEEKDAY(DATE(YEAR($A76),$B76,T76),1)</f>
        <v>7</v>
      </c>
      <c r="U77" s="69">
        <f t="shared" ref="U77" si="325">WEEKDAY(DATE(YEAR($A76),$B76,U76),1)</f>
        <v>1</v>
      </c>
      <c r="V77" s="69">
        <f t="shared" ref="V77" si="326">WEEKDAY(DATE(YEAR($A76),$B76,V76),1)</f>
        <v>2</v>
      </c>
      <c r="W77" s="69">
        <f t="shared" ref="W77" si="327">WEEKDAY(DATE(YEAR($A76),$B76,W76),1)</f>
        <v>3</v>
      </c>
      <c r="X77" s="69">
        <f t="shared" ref="X77" si="328">WEEKDAY(DATE(YEAR($A76),$B76,X76),1)</f>
        <v>4</v>
      </c>
      <c r="Y77" s="69">
        <f t="shared" ref="Y77" si="329">WEEKDAY(DATE(YEAR($A76),$B76,Y76),1)</f>
        <v>5</v>
      </c>
      <c r="Z77" s="69">
        <f t="shared" ref="Z77" si="330">WEEKDAY(DATE(YEAR($A76),$B76,Z76),1)</f>
        <v>6</v>
      </c>
      <c r="AA77" s="69">
        <f t="shared" ref="AA77" si="331">WEEKDAY(DATE(YEAR($A76),$B76,AA76),1)</f>
        <v>7</v>
      </c>
      <c r="AB77" s="69">
        <f t="shared" ref="AB77" si="332">WEEKDAY(DATE(YEAR($A76),$B76,AB76),1)</f>
        <v>1</v>
      </c>
      <c r="AC77" s="69">
        <f t="shared" ref="AC77" si="333">WEEKDAY(DATE(YEAR($A76),$B76,AC76),1)</f>
        <v>2</v>
      </c>
      <c r="AD77" s="69">
        <f t="shared" ref="AD77" si="334">WEEKDAY(DATE(YEAR($A76),$B76,AD76),1)</f>
        <v>3</v>
      </c>
      <c r="AE77" s="69">
        <f t="shared" ref="AE77" si="335">WEEKDAY(DATE(YEAR($A76),$B76,AE76),1)</f>
        <v>4</v>
      </c>
      <c r="AF77" s="69">
        <f t="shared" ref="AF77" si="336">WEEKDAY(DATE(YEAR($A76),$B76,AF76),1)</f>
        <v>5</v>
      </c>
      <c r="AG77" s="69">
        <f>IF(DAY(EOMONTH($A76,0))&lt;29,"",WEEKDAY(DATE(YEAR($A76),$B76,AG76),1))</f>
        <v>6</v>
      </c>
      <c r="AH77" s="69">
        <f>IF(DAY(EOMONTH($A76,0))&lt;30,"",WEEKDAY(DATE(YEAR($A76),$B76,AH76),1))</f>
        <v>7</v>
      </c>
      <c r="AI77" s="70">
        <f>IF(DAY(EOMONTH($A76,0))&lt;31,"",WEEKDAY(DATE(YEAR($A76),$B76,AI76),1))</f>
        <v>1</v>
      </c>
      <c r="AJ77" s="115" t="s">
        <v>37</v>
      </c>
      <c r="AK77" s="116"/>
      <c r="AL77" s="116"/>
      <c r="AM77" s="116"/>
      <c r="AN77" s="116"/>
      <c r="AO77" s="116"/>
      <c r="AP77" s="148" t="str">
        <f>IF(COUNTIF(E78:AI78,"■")=0,"",COUNTIF(E79:AI79,"○")+COUNTIF(E79:AI79,"●"))</f>
        <v/>
      </c>
      <c r="AQ77" s="149"/>
      <c r="AR77" s="10"/>
    </row>
    <row r="78" spans="1:49" ht="16.5" customHeight="1">
      <c r="A78" s="143"/>
      <c r="B78" s="146"/>
      <c r="C78" s="123" t="s">
        <v>2</v>
      </c>
      <c r="D78" s="124"/>
      <c r="E78" s="65" t="str">
        <f>IF(VLOOKUP(DATE(YEAR($A76),$B76,E76),入力シート②!$B:$H,3,0)=0,"",VLOOKUP(DATE(YEAR($A76),$B76,E76),入力シート②!$B:$H,3,0))</f>
        <v/>
      </c>
      <c r="F78" s="66" t="str">
        <f>IF(VLOOKUP(DATE(YEAR($A76),$B76,F76),入力シート②!$B:$H,3,0)=0,"",VLOOKUP(DATE(YEAR($A76),$B76,F76),入力シート②!$B:$H,3,0))</f>
        <v/>
      </c>
      <c r="G78" s="66" t="str">
        <f>IF(VLOOKUP(DATE(YEAR($A76),$B76,G76),入力シート②!$B:$H,3,0)=0,"",VLOOKUP(DATE(YEAR($A76),$B76,G76),入力シート②!$B:$H,3,0))</f>
        <v/>
      </c>
      <c r="H78" s="66" t="str">
        <f>IF(VLOOKUP(DATE(YEAR($A76),$B76,H76),入力シート②!$B:$H,3,0)=0,"",VLOOKUP(DATE(YEAR($A76),$B76,H76),入力シート②!$B:$H,3,0))</f>
        <v/>
      </c>
      <c r="I78" s="66" t="str">
        <f>IF(VLOOKUP(DATE(YEAR($A76),$B76,I76),入力シート②!$B:$H,3,0)=0,"",VLOOKUP(DATE(YEAR($A76),$B76,I76),入力シート②!$B:$H,3,0))</f>
        <v/>
      </c>
      <c r="J78" s="66" t="str">
        <f>IF(VLOOKUP(DATE(YEAR($A76),$B76,J76),入力シート②!$B:$H,3,0)=0,"",VLOOKUP(DATE(YEAR($A76),$B76,J76),入力シート②!$B:$H,3,0))</f>
        <v/>
      </c>
      <c r="K78" s="66" t="str">
        <f>IF(VLOOKUP(DATE(YEAR($A76),$B76,K76),入力シート②!$B:$H,3,0)=0,"",VLOOKUP(DATE(YEAR($A76),$B76,K76),入力シート②!$B:$H,3,0))</f>
        <v/>
      </c>
      <c r="L78" s="66" t="str">
        <f>IF(VLOOKUP(DATE(YEAR($A76),$B76,L76),入力シート②!$B:$H,3,0)=0,"",VLOOKUP(DATE(YEAR($A76),$B76,L76),入力シート②!$B:$H,3,0))</f>
        <v/>
      </c>
      <c r="M78" s="66" t="str">
        <f>IF(VLOOKUP(DATE(YEAR($A76),$B76,M76),入力シート②!$B:$H,3,0)=0,"",VLOOKUP(DATE(YEAR($A76),$B76,M76),入力シート②!$B:$H,3,0))</f>
        <v/>
      </c>
      <c r="N78" s="66" t="str">
        <f>IF(VLOOKUP(DATE(YEAR($A76),$B76,N76),入力シート②!$B:$H,3,0)=0,"",VLOOKUP(DATE(YEAR($A76),$B76,N76),入力シート②!$B:$H,3,0))</f>
        <v/>
      </c>
      <c r="O78" s="66" t="str">
        <f>IF(VLOOKUP(DATE(YEAR($A76),$B76,O76),入力シート②!$B:$H,3,0)=0,"",VLOOKUP(DATE(YEAR($A76),$B76,O76),入力シート②!$B:$H,3,0))</f>
        <v/>
      </c>
      <c r="P78" s="66" t="str">
        <f>IF(VLOOKUP(DATE(YEAR($A76),$B76,P76),入力シート②!$B:$H,3,0)=0,"",VLOOKUP(DATE(YEAR($A76),$B76,P76),入力シート②!$B:$H,3,0))</f>
        <v/>
      </c>
      <c r="Q78" s="66" t="str">
        <f>IF(VLOOKUP(DATE(YEAR($A76),$B76,Q76),入力シート②!$B:$H,3,0)=0,"",VLOOKUP(DATE(YEAR($A76),$B76,Q76),入力シート②!$B:$H,3,0))</f>
        <v/>
      </c>
      <c r="R78" s="66" t="str">
        <f>IF(VLOOKUP(DATE(YEAR($A76),$B76,R76),入力シート②!$B:$H,3,0)=0,"",VLOOKUP(DATE(YEAR($A76),$B76,R76),入力シート②!$B:$H,3,0))</f>
        <v/>
      </c>
      <c r="S78" s="66" t="str">
        <f>IF(VLOOKUP(DATE(YEAR($A76),$B76,S76),入力シート②!$B:$H,3,0)=0,"",VLOOKUP(DATE(YEAR($A76),$B76,S76),入力シート②!$B:$H,3,0))</f>
        <v/>
      </c>
      <c r="T78" s="66" t="str">
        <f>IF(VLOOKUP(DATE(YEAR($A76),$B76,T76),入力シート②!$B:$H,3,0)=0,"",VLOOKUP(DATE(YEAR($A76),$B76,T76),入力シート②!$B:$H,3,0))</f>
        <v/>
      </c>
      <c r="U78" s="66" t="str">
        <f>IF(VLOOKUP(DATE(YEAR($A76),$B76,U76),入力シート②!$B:$H,3,0)=0,"",VLOOKUP(DATE(YEAR($A76),$B76,U76),入力シート②!$B:$H,3,0))</f>
        <v/>
      </c>
      <c r="V78" s="66" t="str">
        <f>IF(VLOOKUP(DATE(YEAR($A76),$B76,V76),入力シート②!$B:$H,3,0)=0,"",VLOOKUP(DATE(YEAR($A76),$B76,V76),入力シート②!$B:$H,3,0))</f>
        <v/>
      </c>
      <c r="W78" s="66" t="str">
        <f>IF(VLOOKUP(DATE(YEAR($A76),$B76,W76),入力シート②!$B:$H,3,0)=0,"",VLOOKUP(DATE(YEAR($A76),$B76,W76),入力シート②!$B:$H,3,0))</f>
        <v/>
      </c>
      <c r="X78" s="66" t="str">
        <f>IF(VLOOKUP(DATE(YEAR($A76),$B76,X76),入力シート②!$B:$H,3,0)=0,"",VLOOKUP(DATE(YEAR($A76),$B76,X76),入力シート②!$B:$H,3,0))</f>
        <v/>
      </c>
      <c r="Y78" s="66" t="str">
        <f>IF(VLOOKUP(DATE(YEAR($A76),$B76,Y76),入力シート②!$B:$H,3,0)=0,"",VLOOKUP(DATE(YEAR($A76),$B76,Y76),入力シート②!$B:$H,3,0))</f>
        <v/>
      </c>
      <c r="Z78" s="66" t="str">
        <f>IF(VLOOKUP(DATE(YEAR($A76),$B76,Z76),入力シート②!$B:$H,3,0)=0,"",VLOOKUP(DATE(YEAR($A76),$B76,Z76),入力シート②!$B:$H,3,0))</f>
        <v/>
      </c>
      <c r="AA78" s="66" t="str">
        <f>IF(VLOOKUP(DATE(YEAR($A76),$B76,AA76),入力シート②!$B:$H,3,0)=0,"",VLOOKUP(DATE(YEAR($A76),$B76,AA76),入力シート②!$B:$H,3,0))</f>
        <v/>
      </c>
      <c r="AB78" s="66" t="str">
        <f>IF(VLOOKUP(DATE(YEAR($A76),$B76,AB76),入力シート②!$B:$H,3,0)=0,"",VLOOKUP(DATE(YEAR($A76),$B76,AB76),入力シート②!$B:$H,3,0))</f>
        <v/>
      </c>
      <c r="AC78" s="66" t="str">
        <f>IF(VLOOKUP(DATE(YEAR($A76),$B76,AC76),入力シート②!$B:$H,3,0)=0,"",VLOOKUP(DATE(YEAR($A76),$B76,AC76),入力シート②!$B:$H,3,0))</f>
        <v/>
      </c>
      <c r="AD78" s="66" t="str">
        <f>IF(VLOOKUP(DATE(YEAR($A76),$B76,AD76),入力シート②!$B:$H,3,0)=0,"",VLOOKUP(DATE(YEAR($A76),$B76,AD76),入力シート②!$B:$H,3,0))</f>
        <v/>
      </c>
      <c r="AE78" s="66" t="str">
        <f>IF(VLOOKUP(DATE(YEAR($A76),$B76,AE76),入力シート②!$B:$H,3,0)=0,"",VLOOKUP(DATE(YEAR($A76),$B76,AE76),入力シート②!$B:$H,3,0))</f>
        <v/>
      </c>
      <c r="AF78" s="66" t="str">
        <f>IF(VLOOKUP(DATE(YEAR($A76),$B76,AF76),入力シート②!$B:$H,3,0)=0,"",VLOOKUP(DATE(YEAR($A76),$B76,AF76),入力シート②!$B:$H,3,0))</f>
        <v/>
      </c>
      <c r="AG78" s="66" t="str">
        <f>IF(DAY(EOMONTH($A76,0))&lt;29,"",IF(VLOOKUP(DATE(YEAR($A76),$B76,AG76),入力シート②!$B:$H,3,0)=0,"",VLOOKUP(DATE(YEAR($A76),$B76,AG76),入力シート②!$B:$H,3,0)))</f>
        <v/>
      </c>
      <c r="AH78" s="66" t="str">
        <f>IF(DAY(EOMONTH($A76,0))&lt;30,"",IF(VLOOKUP(DATE(YEAR($A76),$B76,AH76),入力シート②!$B:$H,3,0)=0,"",VLOOKUP(DATE(YEAR($A76),$B76,AH76),入力シート②!$B:$H,3,0)))</f>
        <v/>
      </c>
      <c r="AI78" s="71" t="str">
        <f>IF(DAY(EOMONTH($A76,0))&lt;31,"",IF(VLOOKUP(DATE(YEAR($A76),$B76,AI76),入力シート②!$B:$H,3,0)=0,"",VLOOKUP(DATE(YEAR($A76),$B76,AI76),入力シート②!$B:$H,3,0)))</f>
        <v/>
      </c>
      <c r="AJ78" s="115" t="s">
        <v>38</v>
      </c>
      <c r="AK78" s="116"/>
      <c r="AL78" s="116"/>
      <c r="AM78" s="116"/>
      <c r="AN78" s="116"/>
      <c r="AO78" s="116"/>
      <c r="AP78" s="119" t="str">
        <f>IF(COUNTIF(E78:AI78,"■")=0,"",ROUNDDOWN(AP77/AL76,4))</f>
        <v/>
      </c>
      <c r="AQ78" s="120"/>
      <c r="AR78" s="11"/>
      <c r="AS78" s="43"/>
      <c r="AT78" s="113" t="s">
        <v>47</v>
      </c>
      <c r="AU78" s="113" t="s">
        <v>9</v>
      </c>
      <c r="AV78" s="113" t="s">
        <v>45</v>
      </c>
      <c r="AW78" s="113" t="s">
        <v>43</v>
      </c>
    </row>
    <row r="79" spans="1:49" ht="16.5" customHeight="1">
      <c r="A79" s="143"/>
      <c r="B79" s="146"/>
      <c r="C79" s="125" t="s">
        <v>36</v>
      </c>
      <c r="D79" s="126"/>
      <c r="E79" s="65" t="str">
        <f>IF(VLOOKUP(DATE(YEAR($A76),$B76,E76),入力シート②!$B:$H,4,0)=0,"",VLOOKUP(DATE(YEAR($A76),$B76,E76),入力シート②!$B:$H,4,0))</f>
        <v/>
      </c>
      <c r="F79" s="66" t="str">
        <f>IF(VLOOKUP(DATE(YEAR($A76),$B76,F76),入力シート②!$B:$H,4,0)=0,"",VLOOKUP(DATE(YEAR($A76),$B76,F76),入力シート②!$B:$H,4,0))</f>
        <v/>
      </c>
      <c r="G79" s="66" t="str">
        <f>IF(VLOOKUP(DATE(YEAR($A76),$B76,G76),入力シート②!$B:$H,4,0)=0,"",VLOOKUP(DATE(YEAR($A76),$B76,G76),入力シート②!$B:$H,4,0))</f>
        <v/>
      </c>
      <c r="H79" s="66" t="str">
        <f>IF(VLOOKUP(DATE(YEAR($A76),$B76,H76),入力シート②!$B:$H,4,0)=0,"",VLOOKUP(DATE(YEAR($A76),$B76,H76),入力シート②!$B:$H,4,0))</f>
        <v/>
      </c>
      <c r="I79" s="66" t="str">
        <f>IF(VLOOKUP(DATE(YEAR($A76),$B76,I76),入力シート②!$B:$H,4,0)=0,"",VLOOKUP(DATE(YEAR($A76),$B76,I76),入力シート②!$B:$H,4,0))</f>
        <v/>
      </c>
      <c r="J79" s="66" t="str">
        <f>IF(VLOOKUP(DATE(YEAR($A76),$B76,J76),入力シート②!$B:$H,4,0)=0,"",VLOOKUP(DATE(YEAR($A76),$B76,J76),入力シート②!$B:$H,4,0))</f>
        <v/>
      </c>
      <c r="K79" s="66" t="str">
        <f>IF(VLOOKUP(DATE(YEAR($A76),$B76,K76),入力シート②!$B:$H,4,0)=0,"",VLOOKUP(DATE(YEAR($A76),$B76,K76),入力シート②!$B:$H,4,0))</f>
        <v/>
      </c>
      <c r="L79" s="66" t="str">
        <f>IF(VLOOKUP(DATE(YEAR($A76),$B76,L76),入力シート②!$B:$H,4,0)=0,"",VLOOKUP(DATE(YEAR($A76),$B76,L76),入力シート②!$B:$H,4,0))</f>
        <v/>
      </c>
      <c r="M79" s="66" t="str">
        <f>IF(VLOOKUP(DATE(YEAR($A76),$B76,M76),入力シート②!$B:$H,4,0)=0,"",VLOOKUP(DATE(YEAR($A76),$B76,M76),入力シート②!$B:$H,4,0))</f>
        <v/>
      </c>
      <c r="N79" s="66" t="str">
        <f>IF(VLOOKUP(DATE(YEAR($A76),$B76,N76),入力シート②!$B:$H,4,0)=0,"",VLOOKUP(DATE(YEAR($A76),$B76,N76),入力シート②!$B:$H,4,0))</f>
        <v/>
      </c>
      <c r="O79" s="66" t="str">
        <f>IF(VLOOKUP(DATE(YEAR($A76),$B76,O76),入力シート②!$B:$H,4,0)=0,"",VLOOKUP(DATE(YEAR($A76),$B76,O76),入力シート②!$B:$H,4,0))</f>
        <v/>
      </c>
      <c r="P79" s="66" t="str">
        <f>IF(VLOOKUP(DATE(YEAR($A76),$B76,P76),入力シート②!$B:$H,4,0)=0,"",VLOOKUP(DATE(YEAR($A76),$B76,P76),入力シート②!$B:$H,4,0))</f>
        <v/>
      </c>
      <c r="Q79" s="66" t="str">
        <f>IF(VLOOKUP(DATE(YEAR($A76),$B76,Q76),入力シート②!$B:$H,4,0)=0,"",VLOOKUP(DATE(YEAR($A76),$B76,Q76),入力シート②!$B:$H,4,0))</f>
        <v/>
      </c>
      <c r="R79" s="66" t="str">
        <f>IF(VLOOKUP(DATE(YEAR($A76),$B76,R76),入力シート②!$B:$H,4,0)=0,"",VLOOKUP(DATE(YEAR($A76),$B76,R76),入力シート②!$B:$H,4,0))</f>
        <v/>
      </c>
      <c r="S79" s="66" t="str">
        <f>IF(VLOOKUP(DATE(YEAR($A76),$B76,S76),入力シート②!$B:$H,4,0)=0,"",VLOOKUP(DATE(YEAR($A76),$B76,S76),入力シート②!$B:$H,4,0))</f>
        <v/>
      </c>
      <c r="T79" s="66" t="str">
        <f>IF(VLOOKUP(DATE(YEAR($A76),$B76,T76),入力シート②!$B:$H,4,0)=0,"",VLOOKUP(DATE(YEAR($A76),$B76,T76),入力シート②!$B:$H,4,0))</f>
        <v/>
      </c>
      <c r="U79" s="66" t="str">
        <f>IF(VLOOKUP(DATE(YEAR($A76),$B76,U76),入力シート②!$B:$H,4,0)=0,"",VLOOKUP(DATE(YEAR($A76),$B76,U76),入力シート②!$B:$H,4,0))</f>
        <v/>
      </c>
      <c r="V79" s="66" t="str">
        <f>IF(VLOOKUP(DATE(YEAR($A76),$B76,V76),入力シート②!$B:$H,4,0)=0,"",VLOOKUP(DATE(YEAR($A76),$B76,V76),入力シート②!$B:$H,4,0))</f>
        <v/>
      </c>
      <c r="W79" s="66" t="str">
        <f>IF(VLOOKUP(DATE(YEAR($A76),$B76,W76),入力シート②!$B:$H,4,0)=0,"",VLOOKUP(DATE(YEAR($A76),$B76,W76),入力シート②!$B:$H,4,0))</f>
        <v/>
      </c>
      <c r="X79" s="66" t="str">
        <f>IF(VLOOKUP(DATE(YEAR($A76),$B76,X76),入力シート②!$B:$H,4,0)=0,"",VLOOKUP(DATE(YEAR($A76),$B76,X76),入力シート②!$B:$H,4,0))</f>
        <v/>
      </c>
      <c r="Y79" s="66" t="str">
        <f>IF(VLOOKUP(DATE(YEAR($A76),$B76,Y76),入力シート②!$B:$H,4,0)=0,"",VLOOKUP(DATE(YEAR($A76),$B76,Y76),入力シート②!$B:$H,4,0))</f>
        <v/>
      </c>
      <c r="Z79" s="66" t="str">
        <f>IF(VLOOKUP(DATE(YEAR($A76),$B76,Z76),入力シート②!$B:$H,4,0)=0,"",VLOOKUP(DATE(YEAR($A76),$B76,Z76),入力シート②!$B:$H,4,0))</f>
        <v/>
      </c>
      <c r="AA79" s="66" t="str">
        <f>IF(VLOOKUP(DATE(YEAR($A76),$B76,AA76),入力シート②!$B:$H,4,0)=0,"",VLOOKUP(DATE(YEAR($A76),$B76,AA76),入力シート②!$B:$H,4,0))</f>
        <v/>
      </c>
      <c r="AB79" s="66" t="str">
        <f>IF(VLOOKUP(DATE(YEAR($A76),$B76,AB76),入力シート②!$B:$H,4,0)=0,"",VLOOKUP(DATE(YEAR($A76),$B76,AB76),入力シート②!$B:$H,4,0))</f>
        <v/>
      </c>
      <c r="AC79" s="66" t="str">
        <f>IF(VLOOKUP(DATE(YEAR($A76),$B76,AC76),入力シート②!$B:$H,4,0)=0,"",VLOOKUP(DATE(YEAR($A76),$B76,AC76),入力シート②!$B:$H,4,0))</f>
        <v/>
      </c>
      <c r="AD79" s="66" t="str">
        <f>IF(VLOOKUP(DATE(YEAR($A76),$B76,AD76),入力シート②!$B:$H,4,0)=0,"",VLOOKUP(DATE(YEAR($A76),$B76,AD76),入力シート②!$B:$H,4,0))</f>
        <v/>
      </c>
      <c r="AE79" s="66" t="str">
        <f>IF(VLOOKUP(DATE(YEAR($A76),$B76,AE76),入力シート②!$B:$H,4,0)=0,"",VLOOKUP(DATE(YEAR($A76),$B76,AE76),入力シート②!$B:$H,4,0))</f>
        <v/>
      </c>
      <c r="AF79" s="66" t="str">
        <f>IF(VLOOKUP(DATE(YEAR($A76),$B76,AF76),入力シート②!$B:$H,4,0)=0,"",VLOOKUP(DATE(YEAR($A76),$B76,AF76),入力シート②!$B:$H,4,0))</f>
        <v/>
      </c>
      <c r="AG79" s="66" t="str">
        <f>IF(DAY(EOMONTH($A76,0))&lt;29,"",IF(VLOOKUP(DATE(YEAR($A76),$B76,AG76),入力シート②!$B:$H,4,0)=0,"",VLOOKUP(DATE(YEAR($A76),$B76,AG76),入力シート②!$B:$H,4,0)))</f>
        <v/>
      </c>
      <c r="AH79" s="66" t="str">
        <f>IF(DAY(EOMONTH($A76,0))&lt;30,"",IF(VLOOKUP(DATE(YEAR($A76),$B76,AH76),入力シート②!$B:$H,4,0)=0,"",VLOOKUP(DATE(YEAR($A76),$B76,AH76),入力シート②!$B:$H,4,0)))</f>
        <v/>
      </c>
      <c r="AI79" s="71" t="str">
        <f>IF(DAY(EOMONTH($A76,0))&lt;31,"",IF(VLOOKUP(DATE(YEAR($A76),$B76,AI76),入力シート②!$B:$H,4,0)=0,"",VLOOKUP(DATE(YEAR($A76),$B76,AI76),入力シート②!$B:$H,4,0)))</f>
        <v/>
      </c>
      <c r="AJ79" s="131" t="s">
        <v>8</v>
      </c>
      <c r="AK79" s="109"/>
      <c r="AL79" s="109"/>
      <c r="AM79" s="109"/>
      <c r="AN79" s="109"/>
      <c r="AO79" s="109"/>
      <c r="AP79" s="109" t="str">
        <f>IF(COUNTIF(E78:AI78,"■")=0,"",IF(OR(AP77&gt;=AP76,AP78&gt;=0.285),"達成","×"))</f>
        <v/>
      </c>
      <c r="AQ79" s="110"/>
      <c r="AT79" s="114"/>
      <c r="AU79" s="114"/>
      <c r="AV79" s="114"/>
      <c r="AW79" s="114"/>
    </row>
    <row r="80" spans="1:49" ht="16.5" customHeight="1">
      <c r="A80" s="144"/>
      <c r="B80" s="147"/>
      <c r="C80" s="127" t="s">
        <v>4</v>
      </c>
      <c r="D80" s="128"/>
      <c r="E80" s="61" t="str">
        <f ca="1">VLOOKUP(DATE(YEAR($A76),B76,E76),入力シート②!$B:$H,7,0)</f>
        <v/>
      </c>
      <c r="F80" s="62" t="str">
        <f ca="1">VLOOKUP(DATE(YEAR($A76),B76,F76),入力シート②!$B:$H,7,0)</f>
        <v/>
      </c>
      <c r="G80" s="62" t="str">
        <f ca="1">VLOOKUP(DATE(YEAR($A76),B76,G76),入力シート②!$B:$H,7,0)</f>
        <v/>
      </c>
      <c r="H80" s="62" t="str">
        <f ca="1">VLOOKUP(DATE(YEAR($A76),B76,H76),入力シート②!$B:$H,7,0)</f>
        <v/>
      </c>
      <c r="I80" s="62" t="str">
        <f ca="1">VLOOKUP(DATE(YEAR($A76),B76,I76),入力シート②!$B:$H,7,0)</f>
        <v/>
      </c>
      <c r="J80" s="62" t="str">
        <f ca="1">VLOOKUP(DATE(YEAR($A76),B76,J76),入力シート②!$B:$H,7,0)</f>
        <v/>
      </c>
      <c r="K80" s="62" t="str">
        <f ca="1">VLOOKUP(DATE(YEAR($A76),B76,K76),入力シート②!$B:$H,7,0)</f>
        <v/>
      </c>
      <c r="L80" s="62" t="str">
        <f ca="1">VLOOKUP(DATE(YEAR($A76),B76,L76),入力シート②!$B:$H,7,0)</f>
        <v/>
      </c>
      <c r="M80" s="62" t="str">
        <f ca="1">VLOOKUP(DATE(YEAR($A76),B76,M76),入力シート②!$B:$H,7,0)</f>
        <v/>
      </c>
      <c r="N80" s="62" t="str">
        <f ca="1">VLOOKUP(DATE(YEAR($A76),B76,N76),入力シート②!$B:$H,7,0)</f>
        <v/>
      </c>
      <c r="O80" s="62" t="str">
        <f ca="1">VLOOKUP(DATE(YEAR($A76),B76,O76),入力シート②!$B:$H,7,0)</f>
        <v/>
      </c>
      <c r="P80" s="62" t="str">
        <f ca="1">VLOOKUP(DATE(YEAR($A76),B76,P76),入力シート②!$B:$H,7,0)</f>
        <v/>
      </c>
      <c r="Q80" s="62" t="str">
        <f ca="1">VLOOKUP(DATE(YEAR($A76),B76,Q76),入力シート②!$B:$H,7,0)</f>
        <v/>
      </c>
      <c r="R80" s="62" t="str">
        <f ca="1">VLOOKUP(DATE(YEAR($A76),B76,R76),入力シート②!$B:$H,7,0)</f>
        <v/>
      </c>
      <c r="S80" s="62" t="str">
        <f ca="1">VLOOKUP(DATE(YEAR($A76),B76,S76),入力シート②!$B:$H,7,0)</f>
        <v/>
      </c>
      <c r="T80" s="62" t="str">
        <f ca="1">VLOOKUP(DATE(YEAR($A76),B76,T76),入力シート②!$B:$H,7,0)</f>
        <v/>
      </c>
      <c r="U80" s="62" t="str">
        <f ca="1">VLOOKUP(DATE(YEAR($A76),B76,U76),入力シート②!$B:$H,7,0)</f>
        <v/>
      </c>
      <c r="V80" s="62" t="str">
        <f ca="1">VLOOKUP(DATE(YEAR($A76),B76,V76),入力シート②!$B:$H,7,0)</f>
        <v/>
      </c>
      <c r="W80" s="62" t="str">
        <f ca="1">VLOOKUP(DATE(YEAR($A76),B76,W76),入力シート②!$B:$H,7,0)</f>
        <v/>
      </c>
      <c r="X80" s="62" t="str">
        <f ca="1">VLOOKUP(DATE(YEAR($A76),B76,X76),入力シート②!$B:$H,7,0)</f>
        <v/>
      </c>
      <c r="Y80" s="62" t="str">
        <f ca="1">VLOOKUP(DATE(YEAR($A76),B76,Y76),入力シート②!$B:$H,7,0)</f>
        <v/>
      </c>
      <c r="Z80" s="62" t="str">
        <f ca="1">VLOOKUP(DATE(YEAR($A76),B76,Z76),入力シート②!$B:$H,7,0)</f>
        <v/>
      </c>
      <c r="AA80" s="62" t="str">
        <f ca="1">VLOOKUP(DATE(YEAR($A76),B76,AA76),入力シート②!$B:$H,7,0)</f>
        <v/>
      </c>
      <c r="AB80" s="62" t="str">
        <f ca="1">VLOOKUP(DATE(YEAR($A76),B76,AB76),入力シート②!$B:$H,7,0)</f>
        <v/>
      </c>
      <c r="AC80" s="62" t="str">
        <f ca="1">VLOOKUP(DATE(YEAR($A76),B76,AC76),入力シート②!$B:$H,7,0)</f>
        <v/>
      </c>
      <c r="AD80" s="62" t="str">
        <f ca="1">VLOOKUP(DATE(YEAR($A76),B76,AD76),入力シート②!$B:$H,7,0)</f>
        <v/>
      </c>
      <c r="AE80" s="62" t="str">
        <f ca="1">VLOOKUP(DATE(YEAR($A76),B76,AE76),入力シート②!$B:$H,7,0)</f>
        <v/>
      </c>
      <c r="AF80" s="62" t="str">
        <f ca="1">VLOOKUP(DATE(YEAR($A76),B76,AF76),入力シート②!$B:$H,7,0)</f>
        <v/>
      </c>
      <c r="AG80" s="62" t="str">
        <f ca="1">IF(DAY(EOMONTH($A76,0))&lt;29,"",VLOOKUP(DATE(YEAR($A76),$B76,AG76),入力シート②!$B:$H,7,0))</f>
        <v/>
      </c>
      <c r="AH80" s="62" t="str">
        <f ca="1">IF(DAY(EOMONTH($A76,0))&lt;30,"",VLOOKUP(DATE(YEAR($A76),$B76,AH76),入力シート②!$B:$H,7,0))</f>
        <v/>
      </c>
      <c r="AI80" s="72" t="str">
        <f ca="1">IF(DAY(EOMONTH($A76,0))&lt;31,"",VLOOKUP(DATE(YEAR($A76),$B76,AI76),入力シート②!$B:$H,7,0))</f>
        <v/>
      </c>
      <c r="AJ80" s="111" t="s">
        <v>45</v>
      </c>
      <c r="AK80" s="112"/>
      <c r="AL80" s="112" t="str">
        <f ca="1">IF(COUNTIF(E80:AI80,"-")+COUNTIF(E80:AI80,"達成")+COUNTIF(E80:AI80,"×")=0,"",COUNTIF(E80:AI80,"達成")+COUNTIF(E80:AI80,"×"))</f>
        <v/>
      </c>
      <c r="AM80" s="112"/>
      <c r="AN80" s="112" t="s">
        <v>43</v>
      </c>
      <c r="AO80" s="112"/>
      <c r="AP80" s="109" t="str">
        <f ca="1">IF(COUNTIF(E80:AI80,"-")+COUNTIF(E80:AI80,"達成")+COUNTIF(E80:AI80,"×")=0,"",COUNTIF(E80:AI80,"達成"))</f>
        <v/>
      </c>
      <c r="AQ80" s="110"/>
      <c r="AT80" s="31">
        <f>IF(AP79="達成",1,0)</f>
        <v>0</v>
      </c>
      <c r="AU80" s="31">
        <f>IF(AP79="×",1,0)</f>
        <v>0</v>
      </c>
      <c r="AV80" s="31" t="str">
        <f ca="1">AL80</f>
        <v/>
      </c>
      <c r="AW80" s="31" t="str">
        <f ca="1">AP80</f>
        <v/>
      </c>
    </row>
    <row r="81" spans="1:49" ht="16.5" customHeight="1">
      <c r="A81" s="132">
        <f>EOMONTH(A76,0)+1</f>
        <v>46692</v>
      </c>
      <c r="B81" s="145">
        <f t="shared" ref="B81" si="337">MONTH(A81)</f>
        <v>11</v>
      </c>
      <c r="C81" s="129" t="s">
        <v>0</v>
      </c>
      <c r="D81" s="130"/>
      <c r="E81" s="63">
        <v>1</v>
      </c>
      <c r="F81" s="64">
        <v>2</v>
      </c>
      <c r="G81" s="64">
        <v>3</v>
      </c>
      <c r="H81" s="64">
        <v>4</v>
      </c>
      <c r="I81" s="64">
        <v>5</v>
      </c>
      <c r="J81" s="64">
        <v>6</v>
      </c>
      <c r="K81" s="64">
        <v>7</v>
      </c>
      <c r="L81" s="64">
        <v>8</v>
      </c>
      <c r="M81" s="64">
        <v>9</v>
      </c>
      <c r="N81" s="64">
        <v>10</v>
      </c>
      <c r="O81" s="64">
        <v>11</v>
      </c>
      <c r="P81" s="64">
        <v>12</v>
      </c>
      <c r="Q81" s="64">
        <v>13</v>
      </c>
      <c r="R81" s="64">
        <v>14</v>
      </c>
      <c r="S81" s="64">
        <v>15</v>
      </c>
      <c r="T81" s="64">
        <v>16</v>
      </c>
      <c r="U81" s="64">
        <v>17</v>
      </c>
      <c r="V81" s="64">
        <v>18</v>
      </c>
      <c r="W81" s="64">
        <v>19</v>
      </c>
      <c r="X81" s="64">
        <v>20</v>
      </c>
      <c r="Y81" s="64">
        <v>21</v>
      </c>
      <c r="Z81" s="64">
        <v>22</v>
      </c>
      <c r="AA81" s="64">
        <v>23</v>
      </c>
      <c r="AB81" s="64">
        <v>24</v>
      </c>
      <c r="AC81" s="64">
        <v>25</v>
      </c>
      <c r="AD81" s="64">
        <v>26</v>
      </c>
      <c r="AE81" s="64">
        <v>27</v>
      </c>
      <c r="AF81" s="64">
        <v>28</v>
      </c>
      <c r="AG81" s="64">
        <f>IF(DAY(EOMONTH($A81,0))&lt;29,"",29)</f>
        <v>29</v>
      </c>
      <c r="AH81" s="64">
        <f>IF(DAY(EOMONTH($A81,0))&lt;30,"",30)</f>
        <v>30</v>
      </c>
      <c r="AI81" s="67" t="str">
        <f>IF(DAY(EOMONTH($A81,0))&lt;31,"",31)</f>
        <v/>
      </c>
      <c r="AJ81" s="150" t="s">
        <v>42</v>
      </c>
      <c r="AK81" s="151"/>
      <c r="AL81" s="151" t="str">
        <f>IF(COUNTIF(E83:AI83,"■")=0,"",COUNTIF(E83:AI83,"■"))</f>
        <v/>
      </c>
      <c r="AM81" s="151"/>
      <c r="AN81" s="151" t="s">
        <v>44</v>
      </c>
      <c r="AO81" s="151"/>
      <c r="AP81" s="121" t="str">
        <f>IF(COUNTIF(E83:AI83,"■")=0,"",COUNTIFS(E82:AI82,1,E83:AI83,"■")+COUNTIFS(E82:AI82,7,E83:AI83,"■"))</f>
        <v/>
      </c>
      <c r="AQ81" s="122"/>
    </row>
    <row r="82" spans="1:49" ht="16.5" customHeight="1">
      <c r="A82" s="143"/>
      <c r="B82" s="146"/>
      <c r="C82" s="123" t="s">
        <v>1</v>
      </c>
      <c r="D82" s="124"/>
      <c r="E82" s="68">
        <f>WEEKDAY(DATE(YEAR($A81),$B81,E81),1)</f>
        <v>2</v>
      </c>
      <c r="F82" s="69">
        <f t="shared" ref="F82" si="338">WEEKDAY(DATE(YEAR($A81),$B81,F81),1)</f>
        <v>3</v>
      </c>
      <c r="G82" s="69">
        <f t="shared" ref="G82" si="339">WEEKDAY(DATE(YEAR($A81),$B81,G81),1)</f>
        <v>4</v>
      </c>
      <c r="H82" s="69">
        <f t="shared" ref="H82" si="340">WEEKDAY(DATE(YEAR($A81),$B81,H81),1)</f>
        <v>5</v>
      </c>
      <c r="I82" s="69">
        <f t="shared" ref="I82" si="341">WEEKDAY(DATE(YEAR($A81),$B81,I81),1)</f>
        <v>6</v>
      </c>
      <c r="J82" s="69">
        <f t="shared" ref="J82" si="342">WEEKDAY(DATE(YEAR($A81),$B81,J81),1)</f>
        <v>7</v>
      </c>
      <c r="K82" s="69">
        <f t="shared" ref="K82" si="343">WEEKDAY(DATE(YEAR($A81),$B81,K81),1)</f>
        <v>1</v>
      </c>
      <c r="L82" s="69">
        <f t="shared" ref="L82" si="344">WEEKDAY(DATE(YEAR($A81),$B81,L81),1)</f>
        <v>2</v>
      </c>
      <c r="M82" s="69">
        <f t="shared" ref="M82" si="345">WEEKDAY(DATE(YEAR($A81),$B81,M81),1)</f>
        <v>3</v>
      </c>
      <c r="N82" s="69">
        <f t="shared" ref="N82" si="346">WEEKDAY(DATE(YEAR($A81),$B81,N81),1)</f>
        <v>4</v>
      </c>
      <c r="O82" s="69">
        <f t="shared" ref="O82" si="347">WEEKDAY(DATE(YEAR($A81),$B81,O81),1)</f>
        <v>5</v>
      </c>
      <c r="P82" s="69">
        <f t="shared" ref="P82" si="348">WEEKDAY(DATE(YEAR($A81),$B81,P81),1)</f>
        <v>6</v>
      </c>
      <c r="Q82" s="69">
        <f t="shared" ref="Q82" si="349">WEEKDAY(DATE(YEAR($A81),$B81,Q81),1)</f>
        <v>7</v>
      </c>
      <c r="R82" s="69">
        <f t="shared" ref="R82" si="350">WEEKDAY(DATE(YEAR($A81),$B81,R81),1)</f>
        <v>1</v>
      </c>
      <c r="S82" s="69">
        <f t="shared" ref="S82" si="351">WEEKDAY(DATE(YEAR($A81),$B81,S81),1)</f>
        <v>2</v>
      </c>
      <c r="T82" s="69">
        <f t="shared" ref="T82" si="352">WEEKDAY(DATE(YEAR($A81),$B81,T81),1)</f>
        <v>3</v>
      </c>
      <c r="U82" s="69">
        <f t="shared" ref="U82" si="353">WEEKDAY(DATE(YEAR($A81),$B81,U81),1)</f>
        <v>4</v>
      </c>
      <c r="V82" s="69">
        <f t="shared" ref="V82" si="354">WEEKDAY(DATE(YEAR($A81),$B81,V81),1)</f>
        <v>5</v>
      </c>
      <c r="W82" s="69">
        <f t="shared" ref="W82" si="355">WEEKDAY(DATE(YEAR($A81),$B81,W81),1)</f>
        <v>6</v>
      </c>
      <c r="X82" s="69">
        <f t="shared" ref="X82" si="356">WEEKDAY(DATE(YEAR($A81),$B81,X81),1)</f>
        <v>7</v>
      </c>
      <c r="Y82" s="69">
        <f t="shared" ref="Y82" si="357">WEEKDAY(DATE(YEAR($A81),$B81,Y81),1)</f>
        <v>1</v>
      </c>
      <c r="Z82" s="69">
        <f t="shared" ref="Z82" si="358">WEEKDAY(DATE(YEAR($A81),$B81,Z81),1)</f>
        <v>2</v>
      </c>
      <c r="AA82" s="69">
        <f t="shared" ref="AA82" si="359">WEEKDAY(DATE(YEAR($A81),$B81,AA81),1)</f>
        <v>3</v>
      </c>
      <c r="AB82" s="69">
        <f t="shared" ref="AB82" si="360">WEEKDAY(DATE(YEAR($A81),$B81,AB81),1)</f>
        <v>4</v>
      </c>
      <c r="AC82" s="69">
        <f t="shared" ref="AC82" si="361">WEEKDAY(DATE(YEAR($A81),$B81,AC81),1)</f>
        <v>5</v>
      </c>
      <c r="AD82" s="69">
        <f t="shared" ref="AD82" si="362">WEEKDAY(DATE(YEAR($A81),$B81,AD81),1)</f>
        <v>6</v>
      </c>
      <c r="AE82" s="69">
        <f t="shared" ref="AE82" si="363">WEEKDAY(DATE(YEAR($A81),$B81,AE81),1)</f>
        <v>7</v>
      </c>
      <c r="AF82" s="69">
        <f t="shared" ref="AF82" si="364">WEEKDAY(DATE(YEAR($A81),$B81,AF81),1)</f>
        <v>1</v>
      </c>
      <c r="AG82" s="69">
        <f>IF(DAY(EOMONTH($A81,0))&lt;29,"",WEEKDAY(DATE(YEAR($A81),$B81,AG81),1))</f>
        <v>2</v>
      </c>
      <c r="AH82" s="69">
        <f>IF(DAY(EOMONTH($A81,0))&lt;30,"",WEEKDAY(DATE(YEAR($A81),$B81,AH81),1))</f>
        <v>3</v>
      </c>
      <c r="AI82" s="70" t="str">
        <f>IF(DAY(EOMONTH($A81,0))&lt;31,"",WEEKDAY(DATE(YEAR($A81),$B81,AI81),1))</f>
        <v/>
      </c>
      <c r="AJ82" s="115" t="s">
        <v>37</v>
      </c>
      <c r="AK82" s="116"/>
      <c r="AL82" s="116"/>
      <c r="AM82" s="116"/>
      <c r="AN82" s="116"/>
      <c r="AO82" s="116"/>
      <c r="AP82" s="117" t="str">
        <f>IF(COUNTIF(E83:AI83,"■")=0,"",COUNTIF(E84:AI84,"○")+COUNTIF(E84:AI84,"●"))</f>
        <v/>
      </c>
      <c r="AQ82" s="118"/>
      <c r="AR82" s="10"/>
    </row>
    <row r="83" spans="1:49" ht="16.5" customHeight="1">
      <c r="A83" s="143"/>
      <c r="B83" s="146"/>
      <c r="C83" s="123" t="s">
        <v>2</v>
      </c>
      <c r="D83" s="124"/>
      <c r="E83" s="65" t="str">
        <f>IF(VLOOKUP(DATE(YEAR($A81),$B81,E81),入力シート②!$B:$H,3,0)=0,"",VLOOKUP(DATE(YEAR($A81),$B81,E81),入力シート②!$B:$H,3,0))</f>
        <v/>
      </c>
      <c r="F83" s="66" t="str">
        <f>IF(VLOOKUP(DATE(YEAR($A81),$B81,F81),入力シート②!$B:$H,3,0)=0,"",VLOOKUP(DATE(YEAR($A81),$B81,F81),入力シート②!$B:$H,3,0))</f>
        <v/>
      </c>
      <c r="G83" s="66" t="str">
        <f>IF(VLOOKUP(DATE(YEAR($A81),$B81,G81),入力シート②!$B:$H,3,0)=0,"",VLOOKUP(DATE(YEAR($A81),$B81,G81),入力シート②!$B:$H,3,0))</f>
        <v/>
      </c>
      <c r="H83" s="66" t="str">
        <f>IF(VLOOKUP(DATE(YEAR($A81),$B81,H81),入力シート②!$B:$H,3,0)=0,"",VLOOKUP(DATE(YEAR($A81),$B81,H81),入力シート②!$B:$H,3,0))</f>
        <v/>
      </c>
      <c r="I83" s="66" t="str">
        <f>IF(VLOOKUP(DATE(YEAR($A81),$B81,I81),入力シート②!$B:$H,3,0)=0,"",VLOOKUP(DATE(YEAR($A81),$B81,I81),入力シート②!$B:$H,3,0))</f>
        <v/>
      </c>
      <c r="J83" s="66" t="str">
        <f>IF(VLOOKUP(DATE(YEAR($A81),$B81,J81),入力シート②!$B:$H,3,0)=0,"",VLOOKUP(DATE(YEAR($A81),$B81,J81),入力シート②!$B:$H,3,0))</f>
        <v/>
      </c>
      <c r="K83" s="66" t="str">
        <f>IF(VLOOKUP(DATE(YEAR($A81),$B81,K81),入力シート②!$B:$H,3,0)=0,"",VLOOKUP(DATE(YEAR($A81),$B81,K81),入力シート②!$B:$H,3,0))</f>
        <v/>
      </c>
      <c r="L83" s="66" t="str">
        <f>IF(VLOOKUP(DATE(YEAR($A81),$B81,L81),入力シート②!$B:$H,3,0)=0,"",VLOOKUP(DATE(YEAR($A81),$B81,L81),入力シート②!$B:$H,3,0))</f>
        <v/>
      </c>
      <c r="M83" s="66" t="str">
        <f>IF(VLOOKUP(DATE(YEAR($A81),$B81,M81),入力シート②!$B:$H,3,0)=0,"",VLOOKUP(DATE(YEAR($A81),$B81,M81),入力シート②!$B:$H,3,0))</f>
        <v/>
      </c>
      <c r="N83" s="66" t="str">
        <f>IF(VLOOKUP(DATE(YEAR($A81),$B81,N81),入力シート②!$B:$H,3,0)=0,"",VLOOKUP(DATE(YEAR($A81),$B81,N81),入力シート②!$B:$H,3,0))</f>
        <v/>
      </c>
      <c r="O83" s="66" t="str">
        <f>IF(VLOOKUP(DATE(YEAR($A81),$B81,O81),入力シート②!$B:$H,3,0)=0,"",VLOOKUP(DATE(YEAR($A81),$B81,O81),入力シート②!$B:$H,3,0))</f>
        <v/>
      </c>
      <c r="P83" s="66" t="str">
        <f>IF(VLOOKUP(DATE(YEAR($A81),$B81,P81),入力シート②!$B:$H,3,0)=0,"",VLOOKUP(DATE(YEAR($A81),$B81,P81),入力シート②!$B:$H,3,0))</f>
        <v/>
      </c>
      <c r="Q83" s="66" t="str">
        <f>IF(VLOOKUP(DATE(YEAR($A81),$B81,Q81),入力シート②!$B:$H,3,0)=0,"",VLOOKUP(DATE(YEAR($A81),$B81,Q81),入力シート②!$B:$H,3,0))</f>
        <v/>
      </c>
      <c r="R83" s="66" t="str">
        <f>IF(VLOOKUP(DATE(YEAR($A81),$B81,R81),入力シート②!$B:$H,3,0)=0,"",VLOOKUP(DATE(YEAR($A81),$B81,R81),入力シート②!$B:$H,3,0))</f>
        <v/>
      </c>
      <c r="S83" s="66" t="str">
        <f>IF(VLOOKUP(DATE(YEAR($A81),$B81,S81),入力シート②!$B:$H,3,0)=0,"",VLOOKUP(DATE(YEAR($A81),$B81,S81),入力シート②!$B:$H,3,0))</f>
        <v/>
      </c>
      <c r="T83" s="66" t="str">
        <f>IF(VLOOKUP(DATE(YEAR($A81),$B81,T81),入力シート②!$B:$H,3,0)=0,"",VLOOKUP(DATE(YEAR($A81),$B81,T81),入力シート②!$B:$H,3,0))</f>
        <v/>
      </c>
      <c r="U83" s="66" t="str">
        <f>IF(VLOOKUP(DATE(YEAR($A81),$B81,U81),入力シート②!$B:$H,3,0)=0,"",VLOOKUP(DATE(YEAR($A81),$B81,U81),入力シート②!$B:$H,3,0))</f>
        <v/>
      </c>
      <c r="V83" s="66" t="str">
        <f>IF(VLOOKUP(DATE(YEAR($A81),$B81,V81),入力シート②!$B:$H,3,0)=0,"",VLOOKUP(DATE(YEAR($A81),$B81,V81),入力シート②!$B:$H,3,0))</f>
        <v/>
      </c>
      <c r="W83" s="66" t="str">
        <f>IF(VLOOKUP(DATE(YEAR($A81),$B81,W81),入力シート②!$B:$H,3,0)=0,"",VLOOKUP(DATE(YEAR($A81),$B81,W81),入力シート②!$B:$H,3,0))</f>
        <v/>
      </c>
      <c r="X83" s="66" t="str">
        <f>IF(VLOOKUP(DATE(YEAR($A81),$B81,X81),入力シート②!$B:$H,3,0)=0,"",VLOOKUP(DATE(YEAR($A81),$B81,X81),入力シート②!$B:$H,3,0))</f>
        <v/>
      </c>
      <c r="Y83" s="66" t="str">
        <f>IF(VLOOKUP(DATE(YEAR($A81),$B81,Y81),入力シート②!$B:$H,3,0)=0,"",VLOOKUP(DATE(YEAR($A81),$B81,Y81),入力シート②!$B:$H,3,0))</f>
        <v/>
      </c>
      <c r="Z83" s="66" t="str">
        <f>IF(VLOOKUP(DATE(YEAR($A81),$B81,Z81),入力シート②!$B:$H,3,0)=0,"",VLOOKUP(DATE(YEAR($A81),$B81,Z81),入力シート②!$B:$H,3,0))</f>
        <v/>
      </c>
      <c r="AA83" s="66" t="str">
        <f>IF(VLOOKUP(DATE(YEAR($A81),$B81,AA81),入力シート②!$B:$H,3,0)=0,"",VLOOKUP(DATE(YEAR($A81),$B81,AA81),入力シート②!$B:$H,3,0))</f>
        <v/>
      </c>
      <c r="AB83" s="66" t="str">
        <f>IF(VLOOKUP(DATE(YEAR($A81),$B81,AB81),入力シート②!$B:$H,3,0)=0,"",VLOOKUP(DATE(YEAR($A81),$B81,AB81),入力シート②!$B:$H,3,0))</f>
        <v/>
      </c>
      <c r="AC83" s="66" t="str">
        <f>IF(VLOOKUP(DATE(YEAR($A81),$B81,AC81),入力シート②!$B:$H,3,0)=0,"",VLOOKUP(DATE(YEAR($A81),$B81,AC81),入力シート②!$B:$H,3,0))</f>
        <v/>
      </c>
      <c r="AD83" s="66" t="str">
        <f>IF(VLOOKUP(DATE(YEAR($A81),$B81,AD81),入力シート②!$B:$H,3,0)=0,"",VLOOKUP(DATE(YEAR($A81),$B81,AD81),入力シート②!$B:$H,3,0))</f>
        <v/>
      </c>
      <c r="AE83" s="66" t="str">
        <f>IF(VLOOKUP(DATE(YEAR($A81),$B81,AE81),入力シート②!$B:$H,3,0)=0,"",VLOOKUP(DATE(YEAR($A81),$B81,AE81),入力シート②!$B:$H,3,0))</f>
        <v/>
      </c>
      <c r="AF83" s="66" t="str">
        <f>IF(VLOOKUP(DATE(YEAR($A81),$B81,AF81),入力シート②!$B:$H,3,0)=0,"",VLOOKUP(DATE(YEAR($A81),$B81,AF81),入力シート②!$B:$H,3,0))</f>
        <v/>
      </c>
      <c r="AG83" s="66" t="str">
        <f>IF(DAY(EOMONTH($A81,0))&lt;29,"",IF(VLOOKUP(DATE(YEAR($A81),$B81,AG81),入力シート②!$B:$H,3,0)=0,"",VLOOKUP(DATE(YEAR($A81),$B81,AG81),入力シート②!$B:$H,3,0)))</f>
        <v/>
      </c>
      <c r="AH83" s="66" t="str">
        <f>IF(DAY(EOMONTH($A81,0))&lt;30,"",IF(VLOOKUP(DATE(YEAR($A81),$B81,AH81),入力シート②!$B:$H,3,0)=0,"",VLOOKUP(DATE(YEAR($A81),$B81,AH81),入力シート②!$B:$H,3,0)))</f>
        <v/>
      </c>
      <c r="AI83" s="71" t="str">
        <f>IF(DAY(EOMONTH($A81,0))&lt;31,"",IF(VLOOKUP(DATE(YEAR($A81),$B81,AI81),入力シート②!$B:$H,3,0)=0,"",VLOOKUP(DATE(YEAR($A81),$B81,AI81),入力シート②!$B:$H,3,0)))</f>
        <v/>
      </c>
      <c r="AJ83" s="115" t="s">
        <v>38</v>
      </c>
      <c r="AK83" s="116"/>
      <c r="AL83" s="116"/>
      <c r="AM83" s="116"/>
      <c r="AN83" s="116"/>
      <c r="AO83" s="116"/>
      <c r="AP83" s="119" t="str">
        <f>IF(COUNTIF(E83:AI83,"■")=0,"",ROUNDDOWN(AP82/AL81,4))</f>
        <v/>
      </c>
      <c r="AQ83" s="120"/>
      <c r="AR83" s="11"/>
      <c r="AS83" s="43"/>
      <c r="AT83" s="113" t="s">
        <v>47</v>
      </c>
      <c r="AU83" s="113" t="s">
        <v>9</v>
      </c>
      <c r="AV83" s="113" t="s">
        <v>45</v>
      </c>
      <c r="AW83" s="113" t="s">
        <v>43</v>
      </c>
    </row>
    <row r="84" spans="1:49" ht="16.5" customHeight="1">
      <c r="A84" s="143"/>
      <c r="B84" s="146"/>
      <c r="C84" s="125" t="s">
        <v>36</v>
      </c>
      <c r="D84" s="126"/>
      <c r="E84" s="65" t="str">
        <f>IF(VLOOKUP(DATE(YEAR($A81),$B81,E81),入力シート②!$B:$H,4,0)=0,"",VLOOKUP(DATE(YEAR($A81),$B81,E81),入力シート②!$B:$H,4,0))</f>
        <v/>
      </c>
      <c r="F84" s="66" t="str">
        <f>IF(VLOOKUP(DATE(YEAR($A81),$B81,F81),入力シート②!$B:$H,4,0)=0,"",VLOOKUP(DATE(YEAR($A81),$B81,F81),入力シート②!$B:$H,4,0))</f>
        <v/>
      </c>
      <c r="G84" s="66" t="str">
        <f>IF(VLOOKUP(DATE(YEAR($A81),$B81,G81),入力シート②!$B:$H,4,0)=0,"",VLOOKUP(DATE(YEAR($A81),$B81,G81),入力シート②!$B:$H,4,0))</f>
        <v/>
      </c>
      <c r="H84" s="66" t="str">
        <f>IF(VLOOKUP(DATE(YEAR($A81),$B81,H81),入力シート②!$B:$H,4,0)=0,"",VLOOKUP(DATE(YEAR($A81),$B81,H81),入力シート②!$B:$H,4,0))</f>
        <v/>
      </c>
      <c r="I84" s="66" t="str">
        <f>IF(VLOOKUP(DATE(YEAR($A81),$B81,I81),入力シート②!$B:$H,4,0)=0,"",VLOOKUP(DATE(YEAR($A81),$B81,I81),入力シート②!$B:$H,4,0))</f>
        <v/>
      </c>
      <c r="J84" s="66" t="str">
        <f>IF(VLOOKUP(DATE(YEAR($A81),$B81,J81),入力シート②!$B:$H,4,0)=0,"",VLOOKUP(DATE(YEAR($A81),$B81,J81),入力シート②!$B:$H,4,0))</f>
        <v/>
      </c>
      <c r="K84" s="66" t="str">
        <f>IF(VLOOKUP(DATE(YEAR($A81),$B81,K81),入力シート②!$B:$H,4,0)=0,"",VLOOKUP(DATE(YEAR($A81),$B81,K81),入力シート②!$B:$H,4,0))</f>
        <v/>
      </c>
      <c r="L84" s="66" t="str">
        <f>IF(VLOOKUP(DATE(YEAR($A81),$B81,L81),入力シート②!$B:$H,4,0)=0,"",VLOOKUP(DATE(YEAR($A81),$B81,L81),入力シート②!$B:$H,4,0))</f>
        <v/>
      </c>
      <c r="M84" s="66" t="str">
        <f>IF(VLOOKUP(DATE(YEAR($A81),$B81,M81),入力シート②!$B:$H,4,0)=0,"",VLOOKUP(DATE(YEAR($A81),$B81,M81),入力シート②!$B:$H,4,0))</f>
        <v/>
      </c>
      <c r="N84" s="66" t="str">
        <f>IF(VLOOKUP(DATE(YEAR($A81),$B81,N81),入力シート②!$B:$H,4,0)=0,"",VLOOKUP(DATE(YEAR($A81),$B81,N81),入力シート②!$B:$H,4,0))</f>
        <v/>
      </c>
      <c r="O84" s="66" t="str">
        <f>IF(VLOOKUP(DATE(YEAR($A81),$B81,O81),入力シート②!$B:$H,4,0)=0,"",VLOOKUP(DATE(YEAR($A81),$B81,O81),入力シート②!$B:$H,4,0))</f>
        <v/>
      </c>
      <c r="P84" s="66" t="str">
        <f>IF(VLOOKUP(DATE(YEAR($A81),$B81,P81),入力シート②!$B:$H,4,0)=0,"",VLOOKUP(DATE(YEAR($A81),$B81,P81),入力シート②!$B:$H,4,0))</f>
        <v/>
      </c>
      <c r="Q84" s="66" t="str">
        <f>IF(VLOOKUP(DATE(YEAR($A81),$B81,Q81),入力シート②!$B:$H,4,0)=0,"",VLOOKUP(DATE(YEAR($A81),$B81,Q81),入力シート②!$B:$H,4,0))</f>
        <v/>
      </c>
      <c r="R84" s="66" t="str">
        <f>IF(VLOOKUP(DATE(YEAR($A81),$B81,R81),入力シート②!$B:$H,4,0)=0,"",VLOOKUP(DATE(YEAR($A81),$B81,R81),入力シート②!$B:$H,4,0))</f>
        <v/>
      </c>
      <c r="S84" s="66" t="str">
        <f>IF(VLOOKUP(DATE(YEAR($A81),$B81,S81),入力シート②!$B:$H,4,0)=0,"",VLOOKUP(DATE(YEAR($A81),$B81,S81),入力シート②!$B:$H,4,0))</f>
        <v/>
      </c>
      <c r="T84" s="66" t="str">
        <f>IF(VLOOKUP(DATE(YEAR($A81),$B81,T81),入力シート②!$B:$H,4,0)=0,"",VLOOKUP(DATE(YEAR($A81),$B81,T81),入力シート②!$B:$H,4,0))</f>
        <v/>
      </c>
      <c r="U84" s="66" t="str">
        <f>IF(VLOOKUP(DATE(YEAR($A81),$B81,U81),入力シート②!$B:$H,4,0)=0,"",VLOOKUP(DATE(YEAR($A81),$B81,U81),入力シート②!$B:$H,4,0))</f>
        <v/>
      </c>
      <c r="V84" s="66" t="str">
        <f>IF(VLOOKUP(DATE(YEAR($A81),$B81,V81),入力シート②!$B:$H,4,0)=0,"",VLOOKUP(DATE(YEAR($A81),$B81,V81),入力シート②!$B:$H,4,0))</f>
        <v/>
      </c>
      <c r="W84" s="66" t="str">
        <f>IF(VLOOKUP(DATE(YEAR($A81),$B81,W81),入力シート②!$B:$H,4,0)=0,"",VLOOKUP(DATE(YEAR($A81),$B81,W81),入力シート②!$B:$H,4,0))</f>
        <v/>
      </c>
      <c r="X84" s="66" t="str">
        <f>IF(VLOOKUP(DATE(YEAR($A81),$B81,X81),入力シート②!$B:$H,4,0)=0,"",VLOOKUP(DATE(YEAR($A81),$B81,X81),入力シート②!$B:$H,4,0))</f>
        <v/>
      </c>
      <c r="Y84" s="66" t="str">
        <f>IF(VLOOKUP(DATE(YEAR($A81),$B81,Y81),入力シート②!$B:$H,4,0)=0,"",VLOOKUP(DATE(YEAR($A81),$B81,Y81),入力シート②!$B:$H,4,0))</f>
        <v/>
      </c>
      <c r="Z84" s="66" t="str">
        <f>IF(VLOOKUP(DATE(YEAR($A81),$B81,Z81),入力シート②!$B:$H,4,0)=0,"",VLOOKUP(DATE(YEAR($A81),$B81,Z81),入力シート②!$B:$H,4,0))</f>
        <v/>
      </c>
      <c r="AA84" s="66" t="str">
        <f>IF(VLOOKUP(DATE(YEAR($A81),$B81,AA81),入力シート②!$B:$H,4,0)=0,"",VLOOKUP(DATE(YEAR($A81),$B81,AA81),入力シート②!$B:$H,4,0))</f>
        <v/>
      </c>
      <c r="AB84" s="66" t="str">
        <f>IF(VLOOKUP(DATE(YEAR($A81),$B81,AB81),入力シート②!$B:$H,4,0)=0,"",VLOOKUP(DATE(YEAR($A81),$B81,AB81),入力シート②!$B:$H,4,0))</f>
        <v/>
      </c>
      <c r="AC84" s="66" t="str">
        <f>IF(VLOOKUP(DATE(YEAR($A81),$B81,AC81),入力シート②!$B:$H,4,0)=0,"",VLOOKUP(DATE(YEAR($A81),$B81,AC81),入力シート②!$B:$H,4,0))</f>
        <v/>
      </c>
      <c r="AD84" s="66" t="str">
        <f>IF(VLOOKUP(DATE(YEAR($A81),$B81,AD81),入力シート②!$B:$H,4,0)=0,"",VLOOKUP(DATE(YEAR($A81),$B81,AD81),入力シート②!$B:$H,4,0))</f>
        <v/>
      </c>
      <c r="AE84" s="66" t="str">
        <f>IF(VLOOKUP(DATE(YEAR($A81),$B81,AE81),入力シート②!$B:$H,4,0)=0,"",VLOOKUP(DATE(YEAR($A81),$B81,AE81),入力シート②!$B:$H,4,0))</f>
        <v/>
      </c>
      <c r="AF84" s="66" t="str">
        <f>IF(VLOOKUP(DATE(YEAR($A81),$B81,AF81),入力シート②!$B:$H,4,0)=0,"",VLOOKUP(DATE(YEAR($A81),$B81,AF81),入力シート②!$B:$H,4,0))</f>
        <v/>
      </c>
      <c r="AG84" s="66" t="str">
        <f>IF(DAY(EOMONTH($A81,0))&lt;29,"",IF(VLOOKUP(DATE(YEAR($A81),$B81,AG81),入力シート②!$B:$H,4,0)=0,"",VLOOKUP(DATE(YEAR($A81),$B81,AG81),入力シート②!$B:$H,4,0)))</f>
        <v/>
      </c>
      <c r="AH84" s="66" t="str">
        <f>IF(DAY(EOMONTH($A81,0))&lt;30,"",IF(VLOOKUP(DATE(YEAR($A81),$B81,AH81),入力シート②!$B:$H,4,0)=0,"",VLOOKUP(DATE(YEAR($A81),$B81,AH81),入力シート②!$B:$H,4,0)))</f>
        <v/>
      </c>
      <c r="AI84" s="71" t="str">
        <f>IF(DAY(EOMONTH($A81,0))&lt;31,"",IF(VLOOKUP(DATE(YEAR($A81),$B81,AI81),入力シート②!$B:$H,4,0)=0,"",VLOOKUP(DATE(YEAR($A81),$B81,AI81),入力シート②!$B:$H,4,0)))</f>
        <v/>
      </c>
      <c r="AJ84" s="131" t="s">
        <v>8</v>
      </c>
      <c r="AK84" s="109"/>
      <c r="AL84" s="109"/>
      <c r="AM84" s="109"/>
      <c r="AN84" s="109"/>
      <c r="AO84" s="109"/>
      <c r="AP84" s="109" t="str">
        <f>IF(COUNTIF(E83:AI83,"■")=0,"",IF(OR(AP82&gt;=AP81,AP83&gt;=0.285),"達成","×"))</f>
        <v/>
      </c>
      <c r="AQ84" s="110"/>
      <c r="AT84" s="114"/>
      <c r="AU84" s="114"/>
      <c r="AV84" s="114"/>
      <c r="AW84" s="114"/>
    </row>
    <row r="85" spans="1:49" ht="16.5" customHeight="1">
      <c r="A85" s="144"/>
      <c r="B85" s="147"/>
      <c r="C85" s="127" t="s">
        <v>4</v>
      </c>
      <c r="D85" s="128"/>
      <c r="E85" s="61" t="str">
        <f ca="1">VLOOKUP(DATE(YEAR($A81),B81,E81),入力シート②!$B:$H,7,0)</f>
        <v/>
      </c>
      <c r="F85" s="62" t="str">
        <f ca="1">VLOOKUP(DATE(YEAR($A81),B81,F81),入力シート②!$B:$H,7,0)</f>
        <v/>
      </c>
      <c r="G85" s="62" t="str">
        <f ca="1">VLOOKUP(DATE(YEAR($A81),B81,G81),入力シート②!$B:$H,7,0)</f>
        <v/>
      </c>
      <c r="H85" s="62" t="str">
        <f ca="1">VLOOKUP(DATE(YEAR($A81),B81,H81),入力シート②!$B:$H,7,0)</f>
        <v/>
      </c>
      <c r="I85" s="62" t="str">
        <f ca="1">VLOOKUP(DATE(YEAR($A81),B81,I81),入力シート②!$B:$H,7,0)</f>
        <v/>
      </c>
      <c r="J85" s="62" t="str">
        <f ca="1">VLOOKUP(DATE(YEAR($A81),B81,J81),入力シート②!$B:$H,7,0)</f>
        <v/>
      </c>
      <c r="K85" s="62" t="str">
        <f ca="1">VLOOKUP(DATE(YEAR($A81),B81,K81),入力シート②!$B:$H,7,0)</f>
        <v/>
      </c>
      <c r="L85" s="62" t="str">
        <f ca="1">VLOOKUP(DATE(YEAR($A81),B81,L81),入力シート②!$B:$H,7,0)</f>
        <v/>
      </c>
      <c r="M85" s="62" t="str">
        <f ca="1">VLOOKUP(DATE(YEAR($A81),B81,M81),入力シート②!$B:$H,7,0)</f>
        <v/>
      </c>
      <c r="N85" s="62" t="str">
        <f ca="1">VLOOKUP(DATE(YEAR($A81),B81,N81),入力シート②!$B:$H,7,0)</f>
        <v/>
      </c>
      <c r="O85" s="62" t="str">
        <f ca="1">VLOOKUP(DATE(YEAR($A81),B81,O81),入力シート②!$B:$H,7,0)</f>
        <v/>
      </c>
      <c r="P85" s="62" t="str">
        <f ca="1">VLOOKUP(DATE(YEAR($A81),B81,P81),入力シート②!$B:$H,7,0)</f>
        <v/>
      </c>
      <c r="Q85" s="62" t="str">
        <f ca="1">VLOOKUP(DATE(YEAR($A81),B81,Q81),入力シート②!$B:$H,7,0)</f>
        <v/>
      </c>
      <c r="R85" s="62" t="str">
        <f ca="1">VLOOKUP(DATE(YEAR($A81),B81,R81),入力シート②!$B:$H,7,0)</f>
        <v/>
      </c>
      <c r="S85" s="62" t="str">
        <f ca="1">VLOOKUP(DATE(YEAR($A81),B81,S81),入力シート②!$B:$H,7,0)</f>
        <v/>
      </c>
      <c r="T85" s="62" t="str">
        <f ca="1">VLOOKUP(DATE(YEAR($A81),B81,T81),入力シート②!$B:$H,7,0)</f>
        <v/>
      </c>
      <c r="U85" s="62" t="str">
        <f ca="1">VLOOKUP(DATE(YEAR($A81),B81,U81),入力シート②!$B:$H,7,0)</f>
        <v/>
      </c>
      <c r="V85" s="62" t="str">
        <f ca="1">VLOOKUP(DATE(YEAR($A81),B81,V81),入力シート②!$B:$H,7,0)</f>
        <v/>
      </c>
      <c r="W85" s="62" t="str">
        <f ca="1">VLOOKUP(DATE(YEAR($A81),B81,W81),入力シート②!$B:$H,7,0)</f>
        <v/>
      </c>
      <c r="X85" s="62" t="str">
        <f ca="1">VLOOKUP(DATE(YEAR($A81),B81,X81),入力シート②!$B:$H,7,0)</f>
        <v/>
      </c>
      <c r="Y85" s="62" t="str">
        <f ca="1">VLOOKUP(DATE(YEAR($A81),B81,Y81),入力シート②!$B:$H,7,0)</f>
        <v/>
      </c>
      <c r="Z85" s="62" t="str">
        <f ca="1">VLOOKUP(DATE(YEAR($A81),B81,Z81),入力シート②!$B:$H,7,0)</f>
        <v/>
      </c>
      <c r="AA85" s="62" t="str">
        <f ca="1">VLOOKUP(DATE(YEAR($A81),B81,AA81),入力シート②!$B:$H,7,0)</f>
        <v/>
      </c>
      <c r="AB85" s="62" t="str">
        <f ca="1">VLOOKUP(DATE(YEAR($A81),B81,AB81),入力シート②!$B:$H,7,0)</f>
        <v/>
      </c>
      <c r="AC85" s="62" t="str">
        <f ca="1">VLOOKUP(DATE(YEAR($A81),B81,AC81),入力シート②!$B:$H,7,0)</f>
        <v/>
      </c>
      <c r="AD85" s="62" t="str">
        <f ca="1">VLOOKUP(DATE(YEAR($A81),B81,AD81),入力シート②!$B:$H,7,0)</f>
        <v/>
      </c>
      <c r="AE85" s="62" t="str">
        <f ca="1">VLOOKUP(DATE(YEAR($A81),B81,AE81),入力シート②!$B:$H,7,0)</f>
        <v/>
      </c>
      <c r="AF85" s="62" t="str">
        <f ca="1">VLOOKUP(DATE(YEAR($A81),B81,AF81),入力シート②!$B:$H,7,0)</f>
        <v/>
      </c>
      <c r="AG85" s="62" t="str">
        <f ca="1">IF(DAY(EOMONTH($A81,0))&lt;29,"",VLOOKUP(DATE(YEAR($A81),$B81,AG81),入力シート②!$B:$H,7,0))</f>
        <v/>
      </c>
      <c r="AH85" s="62" t="str">
        <f ca="1">IF(DAY(EOMONTH($A81,0))&lt;30,"",VLOOKUP(DATE(YEAR($A81),$B81,AH81),入力シート②!$B:$H,7,0))</f>
        <v/>
      </c>
      <c r="AI85" s="72" t="str">
        <f>IF(DAY(EOMONTH($A81,0))&lt;31,"",VLOOKUP(DATE(YEAR($A81),$B81,AI81),入力シート②!$B:$H,7,0))</f>
        <v/>
      </c>
      <c r="AJ85" s="111" t="s">
        <v>45</v>
      </c>
      <c r="AK85" s="112"/>
      <c r="AL85" s="112" t="str">
        <f ca="1">IF(COUNTIF(E85:AI85,"-")+COUNTIF(E85:AI85,"達成")+COUNTIF(E85:AI85,"×")=0,"",COUNTIF(E85:AI85,"達成")+COUNTIF(E85:AI85,"×"))</f>
        <v/>
      </c>
      <c r="AM85" s="112"/>
      <c r="AN85" s="112" t="s">
        <v>43</v>
      </c>
      <c r="AO85" s="112"/>
      <c r="AP85" s="109" t="str">
        <f ca="1">IF(COUNTIF(E85:AI85,"-")+COUNTIF(E85:AI85,"達成")+COUNTIF(E85:AI85,"×")=0,"",COUNTIF(E85:AI85,"達成"))</f>
        <v/>
      </c>
      <c r="AQ85" s="110"/>
      <c r="AT85" s="31">
        <f>IF(AP84="達成",1,0)</f>
        <v>0</v>
      </c>
      <c r="AU85" s="31">
        <f>IF(AP84="×",1,0)</f>
        <v>0</v>
      </c>
      <c r="AV85" s="31" t="str">
        <f ca="1">AL85</f>
        <v/>
      </c>
      <c r="AW85" s="31" t="str">
        <f ca="1">AP85</f>
        <v/>
      </c>
    </row>
    <row r="86" spans="1:49" ht="16.5" customHeight="1">
      <c r="A86" s="132">
        <f>EOMONTH(A81,0)+1</f>
        <v>46722</v>
      </c>
      <c r="B86" s="145">
        <f t="shared" ref="B86" si="365">MONTH(A86)</f>
        <v>12</v>
      </c>
      <c r="C86" s="129" t="s">
        <v>0</v>
      </c>
      <c r="D86" s="130"/>
      <c r="E86" s="63">
        <v>1</v>
      </c>
      <c r="F86" s="64">
        <v>2</v>
      </c>
      <c r="G86" s="64">
        <v>3</v>
      </c>
      <c r="H86" s="64">
        <v>4</v>
      </c>
      <c r="I86" s="64">
        <v>5</v>
      </c>
      <c r="J86" s="64">
        <v>6</v>
      </c>
      <c r="K86" s="64">
        <v>7</v>
      </c>
      <c r="L86" s="64">
        <v>8</v>
      </c>
      <c r="M86" s="64">
        <v>9</v>
      </c>
      <c r="N86" s="64">
        <v>10</v>
      </c>
      <c r="O86" s="64">
        <v>11</v>
      </c>
      <c r="P86" s="64">
        <v>12</v>
      </c>
      <c r="Q86" s="64">
        <v>13</v>
      </c>
      <c r="R86" s="64">
        <v>14</v>
      </c>
      <c r="S86" s="64">
        <v>15</v>
      </c>
      <c r="T86" s="64">
        <v>16</v>
      </c>
      <c r="U86" s="64">
        <v>17</v>
      </c>
      <c r="V86" s="64">
        <v>18</v>
      </c>
      <c r="W86" s="64">
        <v>19</v>
      </c>
      <c r="X86" s="64">
        <v>20</v>
      </c>
      <c r="Y86" s="64">
        <v>21</v>
      </c>
      <c r="Z86" s="64">
        <v>22</v>
      </c>
      <c r="AA86" s="64">
        <v>23</v>
      </c>
      <c r="AB86" s="64">
        <v>24</v>
      </c>
      <c r="AC86" s="64">
        <v>25</v>
      </c>
      <c r="AD86" s="64">
        <v>26</v>
      </c>
      <c r="AE86" s="64">
        <v>27</v>
      </c>
      <c r="AF86" s="64">
        <v>28</v>
      </c>
      <c r="AG86" s="64">
        <f>IF(DAY(EOMONTH($A86,0))&lt;29,"",29)</f>
        <v>29</v>
      </c>
      <c r="AH86" s="64">
        <f>IF(DAY(EOMONTH($A86,0))&lt;30,"",30)</f>
        <v>30</v>
      </c>
      <c r="AI86" s="67">
        <f>IF(DAY(EOMONTH($A86,0))&lt;31,"",31)</f>
        <v>31</v>
      </c>
      <c r="AJ86" s="150" t="s">
        <v>42</v>
      </c>
      <c r="AK86" s="151"/>
      <c r="AL86" s="151" t="str">
        <f>IF(COUNTIF(E88:AI88,"■")=0,"",COUNTIF(E88:AI88,"■"))</f>
        <v/>
      </c>
      <c r="AM86" s="151"/>
      <c r="AN86" s="151" t="s">
        <v>44</v>
      </c>
      <c r="AO86" s="151"/>
      <c r="AP86" s="121" t="str">
        <f>IF(COUNTIF(E88:AI88,"■")=0,"",COUNTIFS(E87:AI87,1,E88:AI88,"■")+COUNTIFS(E87:AI87,7,E88:AI88,"■"))</f>
        <v/>
      </c>
      <c r="AQ86" s="122"/>
    </row>
    <row r="87" spans="1:49" ht="16.5" customHeight="1">
      <c r="A87" s="143"/>
      <c r="B87" s="146"/>
      <c r="C87" s="123" t="s">
        <v>1</v>
      </c>
      <c r="D87" s="124"/>
      <c r="E87" s="68">
        <f>WEEKDAY(DATE(YEAR($A86),$B86,E86),1)</f>
        <v>4</v>
      </c>
      <c r="F87" s="69">
        <f t="shared" ref="F87" si="366">WEEKDAY(DATE(YEAR($A86),$B86,F86),1)</f>
        <v>5</v>
      </c>
      <c r="G87" s="69">
        <f t="shared" ref="G87" si="367">WEEKDAY(DATE(YEAR($A86),$B86,G86),1)</f>
        <v>6</v>
      </c>
      <c r="H87" s="69">
        <f t="shared" ref="H87" si="368">WEEKDAY(DATE(YEAR($A86),$B86,H86),1)</f>
        <v>7</v>
      </c>
      <c r="I87" s="69">
        <f t="shared" ref="I87" si="369">WEEKDAY(DATE(YEAR($A86),$B86,I86),1)</f>
        <v>1</v>
      </c>
      <c r="J87" s="69">
        <f t="shared" ref="J87" si="370">WEEKDAY(DATE(YEAR($A86),$B86,J86),1)</f>
        <v>2</v>
      </c>
      <c r="K87" s="69">
        <f t="shared" ref="K87" si="371">WEEKDAY(DATE(YEAR($A86),$B86,K86),1)</f>
        <v>3</v>
      </c>
      <c r="L87" s="69">
        <f t="shared" ref="L87" si="372">WEEKDAY(DATE(YEAR($A86),$B86,L86),1)</f>
        <v>4</v>
      </c>
      <c r="M87" s="69">
        <f t="shared" ref="M87" si="373">WEEKDAY(DATE(YEAR($A86),$B86,M86),1)</f>
        <v>5</v>
      </c>
      <c r="N87" s="69">
        <f t="shared" ref="N87" si="374">WEEKDAY(DATE(YEAR($A86),$B86,N86),1)</f>
        <v>6</v>
      </c>
      <c r="O87" s="69">
        <f t="shared" ref="O87" si="375">WEEKDAY(DATE(YEAR($A86),$B86,O86),1)</f>
        <v>7</v>
      </c>
      <c r="P87" s="69">
        <f t="shared" ref="P87" si="376">WEEKDAY(DATE(YEAR($A86),$B86,P86),1)</f>
        <v>1</v>
      </c>
      <c r="Q87" s="69">
        <f t="shared" ref="Q87" si="377">WEEKDAY(DATE(YEAR($A86),$B86,Q86),1)</f>
        <v>2</v>
      </c>
      <c r="R87" s="69">
        <f t="shared" ref="R87" si="378">WEEKDAY(DATE(YEAR($A86),$B86,R86),1)</f>
        <v>3</v>
      </c>
      <c r="S87" s="69">
        <f t="shared" ref="S87" si="379">WEEKDAY(DATE(YEAR($A86),$B86,S86),1)</f>
        <v>4</v>
      </c>
      <c r="T87" s="69">
        <f t="shared" ref="T87" si="380">WEEKDAY(DATE(YEAR($A86),$B86,T86),1)</f>
        <v>5</v>
      </c>
      <c r="U87" s="69">
        <f t="shared" ref="U87" si="381">WEEKDAY(DATE(YEAR($A86),$B86,U86),1)</f>
        <v>6</v>
      </c>
      <c r="V87" s="69">
        <f t="shared" ref="V87" si="382">WEEKDAY(DATE(YEAR($A86),$B86,V86),1)</f>
        <v>7</v>
      </c>
      <c r="W87" s="69">
        <f t="shared" ref="W87" si="383">WEEKDAY(DATE(YEAR($A86),$B86,W86),1)</f>
        <v>1</v>
      </c>
      <c r="X87" s="69">
        <f t="shared" ref="X87" si="384">WEEKDAY(DATE(YEAR($A86),$B86,X86),1)</f>
        <v>2</v>
      </c>
      <c r="Y87" s="69">
        <f t="shared" ref="Y87" si="385">WEEKDAY(DATE(YEAR($A86),$B86,Y86),1)</f>
        <v>3</v>
      </c>
      <c r="Z87" s="69">
        <f t="shared" ref="Z87" si="386">WEEKDAY(DATE(YEAR($A86),$B86,Z86),1)</f>
        <v>4</v>
      </c>
      <c r="AA87" s="69">
        <f t="shared" ref="AA87" si="387">WEEKDAY(DATE(YEAR($A86),$B86,AA86),1)</f>
        <v>5</v>
      </c>
      <c r="AB87" s="69">
        <f t="shared" ref="AB87" si="388">WEEKDAY(DATE(YEAR($A86),$B86,AB86),1)</f>
        <v>6</v>
      </c>
      <c r="AC87" s="69">
        <f t="shared" ref="AC87" si="389">WEEKDAY(DATE(YEAR($A86),$B86,AC86),1)</f>
        <v>7</v>
      </c>
      <c r="AD87" s="69">
        <f t="shared" ref="AD87" si="390">WEEKDAY(DATE(YEAR($A86),$B86,AD86),1)</f>
        <v>1</v>
      </c>
      <c r="AE87" s="69">
        <f t="shared" ref="AE87" si="391">WEEKDAY(DATE(YEAR($A86),$B86,AE86),1)</f>
        <v>2</v>
      </c>
      <c r="AF87" s="69">
        <f t="shared" ref="AF87" si="392">WEEKDAY(DATE(YEAR($A86),$B86,AF86),1)</f>
        <v>3</v>
      </c>
      <c r="AG87" s="69">
        <f>IF(DAY(EOMONTH($A86,0))&lt;29,"",WEEKDAY(DATE(YEAR($A86),$B86,AG86),1))</f>
        <v>4</v>
      </c>
      <c r="AH87" s="69">
        <f>IF(DAY(EOMONTH($A86,0))&lt;30,"",WEEKDAY(DATE(YEAR($A86),$B86,AH86),1))</f>
        <v>5</v>
      </c>
      <c r="AI87" s="70">
        <f>IF(DAY(EOMONTH($A86,0))&lt;31,"",WEEKDAY(DATE(YEAR($A86),$B86,AI86),1))</f>
        <v>6</v>
      </c>
      <c r="AJ87" s="115" t="s">
        <v>37</v>
      </c>
      <c r="AK87" s="116"/>
      <c r="AL87" s="116"/>
      <c r="AM87" s="116"/>
      <c r="AN87" s="116"/>
      <c r="AO87" s="116"/>
      <c r="AP87" s="117" t="str">
        <f>IF(COUNTIF(E88:AI88,"■")=0,"",COUNTIF(E89:AI89,"○")+COUNTIF(E89:AI89,"●"))</f>
        <v/>
      </c>
      <c r="AQ87" s="118"/>
      <c r="AR87" s="10"/>
    </row>
    <row r="88" spans="1:49" ht="16.5" customHeight="1">
      <c r="A88" s="143"/>
      <c r="B88" s="146"/>
      <c r="C88" s="123" t="s">
        <v>2</v>
      </c>
      <c r="D88" s="124"/>
      <c r="E88" s="65" t="str">
        <f>IF(VLOOKUP(DATE(YEAR($A86),$B86,E86),入力シート②!$B:$H,3,0)=0,"",VLOOKUP(DATE(YEAR($A86),$B86,E86),入力シート②!$B:$H,3,0))</f>
        <v/>
      </c>
      <c r="F88" s="66" t="str">
        <f>IF(VLOOKUP(DATE(YEAR($A86),$B86,F86),入力シート②!$B:$H,3,0)=0,"",VLOOKUP(DATE(YEAR($A86),$B86,F86),入力シート②!$B:$H,3,0))</f>
        <v/>
      </c>
      <c r="G88" s="66" t="str">
        <f>IF(VLOOKUP(DATE(YEAR($A86),$B86,G86),入力シート②!$B:$H,3,0)=0,"",VLOOKUP(DATE(YEAR($A86),$B86,G86),入力シート②!$B:$H,3,0))</f>
        <v/>
      </c>
      <c r="H88" s="66" t="str">
        <f>IF(VLOOKUP(DATE(YEAR($A86),$B86,H86),入力シート②!$B:$H,3,0)=0,"",VLOOKUP(DATE(YEAR($A86),$B86,H86),入力シート②!$B:$H,3,0))</f>
        <v/>
      </c>
      <c r="I88" s="66" t="str">
        <f>IF(VLOOKUP(DATE(YEAR($A86),$B86,I86),入力シート②!$B:$H,3,0)=0,"",VLOOKUP(DATE(YEAR($A86),$B86,I86),入力シート②!$B:$H,3,0))</f>
        <v/>
      </c>
      <c r="J88" s="66" t="str">
        <f>IF(VLOOKUP(DATE(YEAR($A86),$B86,J86),入力シート②!$B:$H,3,0)=0,"",VLOOKUP(DATE(YEAR($A86),$B86,J86),入力シート②!$B:$H,3,0))</f>
        <v/>
      </c>
      <c r="K88" s="66" t="str">
        <f>IF(VLOOKUP(DATE(YEAR($A86),$B86,K86),入力シート②!$B:$H,3,0)=0,"",VLOOKUP(DATE(YEAR($A86),$B86,K86),入力シート②!$B:$H,3,0))</f>
        <v/>
      </c>
      <c r="L88" s="66" t="str">
        <f>IF(VLOOKUP(DATE(YEAR($A86),$B86,L86),入力シート②!$B:$H,3,0)=0,"",VLOOKUP(DATE(YEAR($A86),$B86,L86),入力シート②!$B:$H,3,0))</f>
        <v/>
      </c>
      <c r="M88" s="66" t="str">
        <f>IF(VLOOKUP(DATE(YEAR($A86),$B86,M86),入力シート②!$B:$H,3,0)=0,"",VLOOKUP(DATE(YEAR($A86),$B86,M86),入力シート②!$B:$H,3,0))</f>
        <v/>
      </c>
      <c r="N88" s="66" t="str">
        <f>IF(VLOOKUP(DATE(YEAR($A86),$B86,N86),入力シート②!$B:$H,3,0)=0,"",VLOOKUP(DATE(YEAR($A86),$B86,N86),入力シート②!$B:$H,3,0))</f>
        <v/>
      </c>
      <c r="O88" s="66" t="str">
        <f>IF(VLOOKUP(DATE(YEAR($A86),$B86,O86),入力シート②!$B:$H,3,0)=0,"",VLOOKUP(DATE(YEAR($A86),$B86,O86),入力シート②!$B:$H,3,0))</f>
        <v/>
      </c>
      <c r="P88" s="66" t="str">
        <f>IF(VLOOKUP(DATE(YEAR($A86),$B86,P86),入力シート②!$B:$H,3,0)=0,"",VLOOKUP(DATE(YEAR($A86),$B86,P86),入力シート②!$B:$H,3,0))</f>
        <v/>
      </c>
      <c r="Q88" s="66" t="str">
        <f>IF(VLOOKUP(DATE(YEAR($A86),$B86,Q86),入力シート②!$B:$H,3,0)=0,"",VLOOKUP(DATE(YEAR($A86),$B86,Q86),入力シート②!$B:$H,3,0))</f>
        <v/>
      </c>
      <c r="R88" s="66" t="str">
        <f>IF(VLOOKUP(DATE(YEAR($A86),$B86,R86),入力シート②!$B:$H,3,0)=0,"",VLOOKUP(DATE(YEAR($A86),$B86,R86),入力シート②!$B:$H,3,0))</f>
        <v/>
      </c>
      <c r="S88" s="66" t="str">
        <f>IF(VLOOKUP(DATE(YEAR($A86),$B86,S86),入力シート②!$B:$H,3,0)=0,"",VLOOKUP(DATE(YEAR($A86),$B86,S86),入力シート②!$B:$H,3,0))</f>
        <v/>
      </c>
      <c r="T88" s="66" t="str">
        <f>IF(VLOOKUP(DATE(YEAR($A86),$B86,T86),入力シート②!$B:$H,3,0)=0,"",VLOOKUP(DATE(YEAR($A86),$B86,T86),入力シート②!$B:$H,3,0))</f>
        <v/>
      </c>
      <c r="U88" s="66" t="str">
        <f>IF(VLOOKUP(DATE(YEAR($A86),$B86,U86),入力シート②!$B:$H,3,0)=0,"",VLOOKUP(DATE(YEAR($A86),$B86,U86),入力シート②!$B:$H,3,0))</f>
        <v/>
      </c>
      <c r="V88" s="66" t="str">
        <f>IF(VLOOKUP(DATE(YEAR($A86),$B86,V86),入力シート②!$B:$H,3,0)=0,"",VLOOKUP(DATE(YEAR($A86),$B86,V86),入力シート②!$B:$H,3,0))</f>
        <v/>
      </c>
      <c r="W88" s="66" t="str">
        <f>IF(VLOOKUP(DATE(YEAR($A86),$B86,W86),入力シート②!$B:$H,3,0)=0,"",VLOOKUP(DATE(YEAR($A86),$B86,W86),入力シート②!$B:$H,3,0))</f>
        <v/>
      </c>
      <c r="X88" s="66" t="str">
        <f>IF(VLOOKUP(DATE(YEAR($A86),$B86,X86),入力シート②!$B:$H,3,0)=0,"",VLOOKUP(DATE(YEAR($A86),$B86,X86),入力シート②!$B:$H,3,0))</f>
        <v/>
      </c>
      <c r="Y88" s="66" t="str">
        <f>IF(VLOOKUP(DATE(YEAR($A86),$B86,Y86),入力シート②!$B:$H,3,0)=0,"",VLOOKUP(DATE(YEAR($A86),$B86,Y86),入力シート②!$B:$H,3,0))</f>
        <v/>
      </c>
      <c r="Z88" s="66" t="str">
        <f>IF(VLOOKUP(DATE(YEAR($A86),$B86,Z86),入力シート②!$B:$H,3,0)=0,"",VLOOKUP(DATE(YEAR($A86),$B86,Z86),入力シート②!$B:$H,3,0))</f>
        <v/>
      </c>
      <c r="AA88" s="66" t="str">
        <f>IF(VLOOKUP(DATE(YEAR($A86),$B86,AA86),入力シート②!$B:$H,3,0)=0,"",VLOOKUP(DATE(YEAR($A86),$B86,AA86),入力シート②!$B:$H,3,0))</f>
        <v/>
      </c>
      <c r="AB88" s="66" t="str">
        <f>IF(VLOOKUP(DATE(YEAR($A86),$B86,AB86),入力シート②!$B:$H,3,0)=0,"",VLOOKUP(DATE(YEAR($A86),$B86,AB86),入力シート②!$B:$H,3,0))</f>
        <v/>
      </c>
      <c r="AC88" s="66" t="str">
        <f>IF(VLOOKUP(DATE(YEAR($A86),$B86,AC86),入力シート②!$B:$H,3,0)=0,"",VLOOKUP(DATE(YEAR($A86),$B86,AC86),入力シート②!$B:$H,3,0))</f>
        <v/>
      </c>
      <c r="AD88" s="66" t="str">
        <f>IF(VLOOKUP(DATE(YEAR($A86),$B86,AD86),入力シート②!$B:$H,3,0)=0,"",VLOOKUP(DATE(YEAR($A86),$B86,AD86),入力シート②!$B:$H,3,0))</f>
        <v/>
      </c>
      <c r="AE88" s="66" t="str">
        <f>IF(VLOOKUP(DATE(YEAR($A86),$B86,AE86),入力シート②!$B:$H,3,0)=0,"",VLOOKUP(DATE(YEAR($A86),$B86,AE86),入力シート②!$B:$H,3,0))</f>
        <v/>
      </c>
      <c r="AF88" s="66" t="str">
        <f>IF(VLOOKUP(DATE(YEAR($A86),$B86,AF86),入力シート②!$B:$H,3,0)=0,"",VLOOKUP(DATE(YEAR($A86),$B86,AF86),入力シート②!$B:$H,3,0))</f>
        <v/>
      </c>
      <c r="AG88" s="66" t="str">
        <f>IF(DAY(EOMONTH($A86,0))&lt;29,"",IF(VLOOKUP(DATE(YEAR($A86),$B86,AG86),入力シート②!$B:$H,3,0)=0,"",VLOOKUP(DATE(YEAR($A86),$B86,AG86),入力シート②!$B:$H,3,0)))</f>
        <v/>
      </c>
      <c r="AH88" s="66" t="str">
        <f>IF(DAY(EOMONTH($A86,0))&lt;30,"",IF(VLOOKUP(DATE(YEAR($A86),$B86,AH86),入力シート②!$B:$H,3,0)=0,"",VLOOKUP(DATE(YEAR($A86),$B86,AH86),入力シート②!$B:$H,3,0)))</f>
        <v/>
      </c>
      <c r="AI88" s="71" t="str">
        <f>IF(DAY(EOMONTH($A86,0))&lt;31,"",IF(VLOOKUP(DATE(YEAR($A86),$B86,AI86),入力シート②!$B:$H,3,0)=0,"",VLOOKUP(DATE(YEAR($A86),$B86,AI86),入力シート②!$B:$H,3,0)))</f>
        <v/>
      </c>
      <c r="AJ88" s="115" t="s">
        <v>38</v>
      </c>
      <c r="AK88" s="116"/>
      <c r="AL88" s="116"/>
      <c r="AM88" s="116"/>
      <c r="AN88" s="116"/>
      <c r="AO88" s="116"/>
      <c r="AP88" s="119" t="str">
        <f>IF(COUNTIF(E88:AI88,"■")=0,"",ROUNDDOWN(AP87/AL86,4))</f>
        <v/>
      </c>
      <c r="AQ88" s="120"/>
      <c r="AR88" s="11"/>
      <c r="AS88" s="43"/>
      <c r="AT88" s="113" t="s">
        <v>47</v>
      </c>
      <c r="AU88" s="113" t="s">
        <v>9</v>
      </c>
      <c r="AV88" s="113" t="s">
        <v>45</v>
      </c>
      <c r="AW88" s="113" t="s">
        <v>43</v>
      </c>
    </row>
    <row r="89" spans="1:49" ht="16.5" customHeight="1">
      <c r="A89" s="143"/>
      <c r="B89" s="146"/>
      <c r="C89" s="125" t="s">
        <v>36</v>
      </c>
      <c r="D89" s="126"/>
      <c r="E89" s="65" t="str">
        <f>IF(VLOOKUP(DATE(YEAR($A86),$B86,E86),入力シート②!$B:$H,4,0)=0,"",VLOOKUP(DATE(YEAR($A86),$B86,E86),入力シート②!$B:$H,4,0))</f>
        <v/>
      </c>
      <c r="F89" s="66" t="str">
        <f>IF(VLOOKUP(DATE(YEAR($A86),$B86,F86),入力シート②!$B:$H,4,0)=0,"",VLOOKUP(DATE(YEAR($A86),$B86,F86),入力シート②!$B:$H,4,0))</f>
        <v/>
      </c>
      <c r="G89" s="66" t="str">
        <f>IF(VLOOKUP(DATE(YEAR($A86),$B86,G86),入力シート②!$B:$H,4,0)=0,"",VLOOKUP(DATE(YEAR($A86),$B86,G86),入力シート②!$B:$H,4,0))</f>
        <v/>
      </c>
      <c r="H89" s="66" t="str">
        <f>IF(VLOOKUP(DATE(YEAR($A86),$B86,H86),入力シート②!$B:$H,4,0)=0,"",VLOOKUP(DATE(YEAR($A86),$B86,H86),入力シート②!$B:$H,4,0))</f>
        <v/>
      </c>
      <c r="I89" s="66" t="str">
        <f>IF(VLOOKUP(DATE(YEAR($A86),$B86,I86),入力シート②!$B:$H,4,0)=0,"",VLOOKUP(DATE(YEAR($A86),$B86,I86),入力シート②!$B:$H,4,0))</f>
        <v/>
      </c>
      <c r="J89" s="66" t="str">
        <f>IF(VLOOKUP(DATE(YEAR($A86),$B86,J86),入力シート②!$B:$H,4,0)=0,"",VLOOKUP(DATE(YEAR($A86),$B86,J86),入力シート②!$B:$H,4,0))</f>
        <v/>
      </c>
      <c r="K89" s="66" t="str">
        <f>IF(VLOOKUP(DATE(YEAR($A86),$B86,K86),入力シート②!$B:$H,4,0)=0,"",VLOOKUP(DATE(YEAR($A86),$B86,K86),入力シート②!$B:$H,4,0))</f>
        <v/>
      </c>
      <c r="L89" s="66" t="str">
        <f>IF(VLOOKUP(DATE(YEAR($A86),$B86,L86),入力シート②!$B:$H,4,0)=0,"",VLOOKUP(DATE(YEAR($A86),$B86,L86),入力シート②!$B:$H,4,0))</f>
        <v/>
      </c>
      <c r="M89" s="66" t="str">
        <f>IF(VLOOKUP(DATE(YEAR($A86),$B86,M86),入力シート②!$B:$H,4,0)=0,"",VLOOKUP(DATE(YEAR($A86),$B86,M86),入力シート②!$B:$H,4,0))</f>
        <v/>
      </c>
      <c r="N89" s="66" t="str">
        <f>IF(VLOOKUP(DATE(YEAR($A86),$B86,N86),入力シート②!$B:$H,4,0)=0,"",VLOOKUP(DATE(YEAR($A86),$B86,N86),入力シート②!$B:$H,4,0))</f>
        <v/>
      </c>
      <c r="O89" s="66" t="str">
        <f>IF(VLOOKUP(DATE(YEAR($A86),$B86,O86),入力シート②!$B:$H,4,0)=0,"",VLOOKUP(DATE(YEAR($A86),$B86,O86),入力シート②!$B:$H,4,0))</f>
        <v/>
      </c>
      <c r="P89" s="66" t="str">
        <f>IF(VLOOKUP(DATE(YEAR($A86),$B86,P86),入力シート②!$B:$H,4,0)=0,"",VLOOKUP(DATE(YEAR($A86),$B86,P86),入力シート②!$B:$H,4,0))</f>
        <v/>
      </c>
      <c r="Q89" s="66" t="str">
        <f>IF(VLOOKUP(DATE(YEAR($A86),$B86,Q86),入力シート②!$B:$H,4,0)=0,"",VLOOKUP(DATE(YEAR($A86),$B86,Q86),入力シート②!$B:$H,4,0))</f>
        <v/>
      </c>
      <c r="R89" s="66" t="str">
        <f>IF(VLOOKUP(DATE(YEAR($A86),$B86,R86),入力シート②!$B:$H,4,0)=0,"",VLOOKUP(DATE(YEAR($A86),$B86,R86),入力シート②!$B:$H,4,0))</f>
        <v/>
      </c>
      <c r="S89" s="66" t="str">
        <f>IF(VLOOKUP(DATE(YEAR($A86),$B86,S86),入力シート②!$B:$H,4,0)=0,"",VLOOKUP(DATE(YEAR($A86),$B86,S86),入力シート②!$B:$H,4,0))</f>
        <v/>
      </c>
      <c r="T89" s="66" t="str">
        <f>IF(VLOOKUP(DATE(YEAR($A86),$B86,T86),入力シート②!$B:$H,4,0)=0,"",VLOOKUP(DATE(YEAR($A86),$B86,T86),入力シート②!$B:$H,4,0))</f>
        <v/>
      </c>
      <c r="U89" s="66" t="str">
        <f>IF(VLOOKUP(DATE(YEAR($A86),$B86,U86),入力シート②!$B:$H,4,0)=0,"",VLOOKUP(DATE(YEAR($A86),$B86,U86),入力シート②!$B:$H,4,0))</f>
        <v/>
      </c>
      <c r="V89" s="66" t="str">
        <f>IF(VLOOKUP(DATE(YEAR($A86),$B86,V86),入力シート②!$B:$H,4,0)=0,"",VLOOKUP(DATE(YEAR($A86),$B86,V86),入力シート②!$B:$H,4,0))</f>
        <v/>
      </c>
      <c r="W89" s="66" t="str">
        <f>IF(VLOOKUP(DATE(YEAR($A86),$B86,W86),入力シート②!$B:$H,4,0)=0,"",VLOOKUP(DATE(YEAR($A86),$B86,W86),入力シート②!$B:$H,4,0))</f>
        <v/>
      </c>
      <c r="X89" s="66" t="str">
        <f>IF(VLOOKUP(DATE(YEAR($A86),$B86,X86),入力シート②!$B:$H,4,0)=0,"",VLOOKUP(DATE(YEAR($A86),$B86,X86),入力シート②!$B:$H,4,0))</f>
        <v/>
      </c>
      <c r="Y89" s="66" t="str">
        <f>IF(VLOOKUP(DATE(YEAR($A86),$B86,Y86),入力シート②!$B:$H,4,0)=0,"",VLOOKUP(DATE(YEAR($A86),$B86,Y86),入力シート②!$B:$H,4,0))</f>
        <v/>
      </c>
      <c r="Z89" s="66" t="str">
        <f>IF(VLOOKUP(DATE(YEAR($A86),$B86,Z86),入力シート②!$B:$H,4,0)=0,"",VLOOKUP(DATE(YEAR($A86),$B86,Z86),入力シート②!$B:$H,4,0))</f>
        <v/>
      </c>
      <c r="AA89" s="66" t="str">
        <f>IF(VLOOKUP(DATE(YEAR($A86),$B86,AA86),入力シート②!$B:$H,4,0)=0,"",VLOOKUP(DATE(YEAR($A86),$B86,AA86),入力シート②!$B:$H,4,0))</f>
        <v/>
      </c>
      <c r="AB89" s="66" t="str">
        <f>IF(VLOOKUP(DATE(YEAR($A86),$B86,AB86),入力シート②!$B:$H,4,0)=0,"",VLOOKUP(DATE(YEAR($A86),$B86,AB86),入力シート②!$B:$H,4,0))</f>
        <v/>
      </c>
      <c r="AC89" s="66" t="str">
        <f>IF(VLOOKUP(DATE(YEAR($A86),$B86,AC86),入力シート②!$B:$H,4,0)=0,"",VLOOKUP(DATE(YEAR($A86),$B86,AC86),入力シート②!$B:$H,4,0))</f>
        <v/>
      </c>
      <c r="AD89" s="66" t="str">
        <f>IF(VLOOKUP(DATE(YEAR($A86),$B86,AD86),入力シート②!$B:$H,4,0)=0,"",VLOOKUP(DATE(YEAR($A86),$B86,AD86),入力シート②!$B:$H,4,0))</f>
        <v/>
      </c>
      <c r="AE89" s="66" t="str">
        <f>IF(VLOOKUP(DATE(YEAR($A86),$B86,AE86),入力シート②!$B:$H,4,0)=0,"",VLOOKUP(DATE(YEAR($A86),$B86,AE86),入力シート②!$B:$H,4,0))</f>
        <v/>
      </c>
      <c r="AF89" s="66" t="str">
        <f>IF(VLOOKUP(DATE(YEAR($A86),$B86,AF86),入力シート②!$B:$H,4,0)=0,"",VLOOKUP(DATE(YEAR($A86),$B86,AF86),入力シート②!$B:$H,4,0))</f>
        <v/>
      </c>
      <c r="AG89" s="66" t="str">
        <f>IF(DAY(EOMONTH($A86,0))&lt;29,"",IF(VLOOKUP(DATE(YEAR($A86),$B86,AG86),入力シート②!$B:$H,4,0)=0,"",VLOOKUP(DATE(YEAR($A86),$B86,AG86),入力シート②!$B:$H,4,0)))</f>
        <v/>
      </c>
      <c r="AH89" s="66" t="str">
        <f>IF(DAY(EOMONTH($A86,0))&lt;30,"",IF(VLOOKUP(DATE(YEAR($A86),$B86,AH86),入力シート②!$B:$H,4,0)=0,"",VLOOKUP(DATE(YEAR($A86),$B86,AH86),入力シート②!$B:$H,4,0)))</f>
        <v/>
      </c>
      <c r="AI89" s="71" t="str">
        <f>IF(DAY(EOMONTH($A86,0))&lt;31,"",IF(VLOOKUP(DATE(YEAR($A86),$B86,AI86),入力シート②!$B:$H,4,0)=0,"",VLOOKUP(DATE(YEAR($A86),$B86,AI86),入力シート②!$B:$H,4,0)))</f>
        <v/>
      </c>
      <c r="AJ89" s="131" t="s">
        <v>8</v>
      </c>
      <c r="AK89" s="109"/>
      <c r="AL89" s="109"/>
      <c r="AM89" s="109"/>
      <c r="AN89" s="109"/>
      <c r="AO89" s="109"/>
      <c r="AP89" s="109" t="str">
        <f>IF(COUNTIF(E88:AI88,"■")=0,"",IF(OR(AP87&gt;=AP86,AP88&gt;=0.285),"達成","×"))</f>
        <v/>
      </c>
      <c r="AQ89" s="110"/>
      <c r="AT89" s="114"/>
      <c r="AU89" s="114"/>
      <c r="AV89" s="114"/>
      <c r="AW89" s="114"/>
    </row>
    <row r="90" spans="1:49" ht="16.5" customHeight="1">
      <c r="A90" s="144"/>
      <c r="B90" s="147"/>
      <c r="C90" s="127" t="s">
        <v>4</v>
      </c>
      <c r="D90" s="128"/>
      <c r="E90" s="61" t="str">
        <f ca="1">VLOOKUP(DATE(YEAR($A86),B86,E86),入力シート②!$B:$H,7,0)</f>
        <v/>
      </c>
      <c r="F90" s="62" t="str">
        <f ca="1">VLOOKUP(DATE(YEAR($A86),B86,F86),入力シート②!$B:$H,7,0)</f>
        <v/>
      </c>
      <c r="G90" s="62" t="str">
        <f ca="1">VLOOKUP(DATE(YEAR($A86),B86,G86),入力シート②!$B:$H,7,0)</f>
        <v/>
      </c>
      <c r="H90" s="62" t="str">
        <f ca="1">VLOOKUP(DATE(YEAR($A86),B86,H86),入力シート②!$B:$H,7,0)</f>
        <v/>
      </c>
      <c r="I90" s="62" t="str">
        <f ca="1">VLOOKUP(DATE(YEAR($A86),B86,I86),入力シート②!$B:$H,7,0)</f>
        <v/>
      </c>
      <c r="J90" s="62" t="str">
        <f ca="1">VLOOKUP(DATE(YEAR($A86),B86,J86),入力シート②!$B:$H,7,0)</f>
        <v/>
      </c>
      <c r="K90" s="62" t="str">
        <f ca="1">VLOOKUP(DATE(YEAR($A86),B86,K86),入力シート②!$B:$H,7,0)</f>
        <v/>
      </c>
      <c r="L90" s="62" t="str">
        <f ca="1">VLOOKUP(DATE(YEAR($A86),B86,L86),入力シート②!$B:$H,7,0)</f>
        <v/>
      </c>
      <c r="M90" s="62" t="str">
        <f ca="1">VLOOKUP(DATE(YEAR($A86),B86,M86),入力シート②!$B:$H,7,0)</f>
        <v/>
      </c>
      <c r="N90" s="62" t="str">
        <f ca="1">VLOOKUP(DATE(YEAR($A86),B86,N86),入力シート②!$B:$H,7,0)</f>
        <v/>
      </c>
      <c r="O90" s="62" t="str">
        <f ca="1">VLOOKUP(DATE(YEAR($A86),B86,O86),入力シート②!$B:$H,7,0)</f>
        <v/>
      </c>
      <c r="P90" s="62" t="str">
        <f ca="1">VLOOKUP(DATE(YEAR($A86),B86,P86),入力シート②!$B:$H,7,0)</f>
        <v/>
      </c>
      <c r="Q90" s="62" t="str">
        <f ca="1">VLOOKUP(DATE(YEAR($A86),B86,Q86),入力シート②!$B:$H,7,0)</f>
        <v/>
      </c>
      <c r="R90" s="62" t="str">
        <f ca="1">VLOOKUP(DATE(YEAR($A86),B86,R86),入力シート②!$B:$H,7,0)</f>
        <v/>
      </c>
      <c r="S90" s="62" t="str">
        <f ca="1">VLOOKUP(DATE(YEAR($A86),B86,S86),入力シート②!$B:$H,7,0)</f>
        <v/>
      </c>
      <c r="T90" s="62" t="str">
        <f ca="1">VLOOKUP(DATE(YEAR($A86),B86,T86),入力シート②!$B:$H,7,0)</f>
        <v/>
      </c>
      <c r="U90" s="62" t="str">
        <f ca="1">VLOOKUP(DATE(YEAR($A86),B86,U86),入力シート②!$B:$H,7,0)</f>
        <v/>
      </c>
      <c r="V90" s="62" t="str">
        <f ca="1">VLOOKUP(DATE(YEAR($A86),B86,V86),入力シート②!$B:$H,7,0)</f>
        <v/>
      </c>
      <c r="W90" s="62" t="str">
        <f ca="1">VLOOKUP(DATE(YEAR($A86),B86,W86),入力シート②!$B:$H,7,0)</f>
        <v/>
      </c>
      <c r="X90" s="62" t="str">
        <f ca="1">VLOOKUP(DATE(YEAR($A86),B86,X86),入力シート②!$B:$H,7,0)</f>
        <v/>
      </c>
      <c r="Y90" s="62" t="str">
        <f ca="1">VLOOKUP(DATE(YEAR($A86),B86,Y86),入力シート②!$B:$H,7,0)</f>
        <v/>
      </c>
      <c r="Z90" s="62" t="str">
        <f ca="1">VLOOKUP(DATE(YEAR($A86),B86,Z86),入力シート②!$B:$H,7,0)</f>
        <v/>
      </c>
      <c r="AA90" s="62" t="str">
        <f ca="1">VLOOKUP(DATE(YEAR($A86),B86,AA86),入力シート②!$B:$H,7,0)</f>
        <v/>
      </c>
      <c r="AB90" s="62" t="str">
        <f ca="1">VLOOKUP(DATE(YEAR($A86),B86,AB86),入力シート②!$B:$H,7,0)</f>
        <v/>
      </c>
      <c r="AC90" s="62" t="str">
        <f ca="1">VLOOKUP(DATE(YEAR($A86),B86,AC86),入力シート②!$B:$H,7,0)</f>
        <v/>
      </c>
      <c r="AD90" s="62" t="str">
        <f ca="1">VLOOKUP(DATE(YEAR($A86),B86,AD86),入力シート②!$B:$H,7,0)</f>
        <v/>
      </c>
      <c r="AE90" s="62" t="str">
        <f ca="1">VLOOKUP(DATE(YEAR($A86),B86,AE86),入力シート②!$B:$H,7,0)</f>
        <v/>
      </c>
      <c r="AF90" s="62" t="str">
        <f ca="1">VLOOKUP(DATE(YEAR($A86),B86,AF86),入力シート②!$B:$H,7,0)</f>
        <v/>
      </c>
      <c r="AG90" s="62" t="str">
        <f ca="1">IF(DAY(EOMONTH($A86,0))&lt;29,"",VLOOKUP(DATE(YEAR($A86),$B86,AG86),入力シート②!$B:$H,7,0))</f>
        <v/>
      </c>
      <c r="AH90" s="62" t="str">
        <f ca="1">IF(DAY(EOMONTH($A86,0))&lt;30,"",VLOOKUP(DATE(YEAR($A86),$B86,AH86),入力シート②!$B:$H,7,0))</f>
        <v/>
      </c>
      <c r="AI90" s="72" t="str">
        <f ca="1">IF(DAY(EOMONTH($A86,0))&lt;31,"",VLOOKUP(DATE(YEAR($A86),$B86,AI86),入力シート②!$B:$H,7,0))</f>
        <v/>
      </c>
      <c r="AJ90" s="111" t="s">
        <v>45</v>
      </c>
      <c r="AK90" s="112"/>
      <c r="AL90" s="112" t="str">
        <f ca="1">IF(COUNTIF(E90:AI90,"-")+COUNTIF(E90:AI90,"達成")+COUNTIF(E90:AI90,"×")=0,"",COUNTIF(E90:AI90,"達成")+COUNTIF(E90:AI90,"×"))</f>
        <v/>
      </c>
      <c r="AM90" s="112"/>
      <c r="AN90" s="112" t="s">
        <v>43</v>
      </c>
      <c r="AO90" s="112"/>
      <c r="AP90" s="109" t="str">
        <f ca="1">IF(COUNTIF(E90:AI90,"-")+COUNTIF(E90:AI90,"達成")+COUNTIF(E90:AI90,"×")=0,"",COUNTIF(E90:AI90,"達成"))</f>
        <v/>
      </c>
      <c r="AQ90" s="110"/>
      <c r="AT90" s="31">
        <f>IF(AP89="達成",1,0)</f>
        <v>0</v>
      </c>
      <c r="AU90" s="31">
        <f>IF(AP89="×",1,0)</f>
        <v>0</v>
      </c>
      <c r="AV90" s="31" t="str">
        <f ca="1">AL90</f>
        <v/>
      </c>
      <c r="AW90" s="31" t="str">
        <f ca="1">AP90</f>
        <v/>
      </c>
    </row>
    <row r="91" spans="1:49" ht="16.5" customHeight="1">
      <c r="A91" s="132">
        <f>EOMONTH(A86,0)+1</f>
        <v>46753</v>
      </c>
      <c r="B91" s="145">
        <f t="shared" ref="B91" si="393">MONTH(A91)</f>
        <v>1</v>
      </c>
      <c r="C91" s="129" t="s">
        <v>0</v>
      </c>
      <c r="D91" s="130"/>
      <c r="E91" s="63">
        <v>1</v>
      </c>
      <c r="F91" s="64">
        <v>2</v>
      </c>
      <c r="G91" s="64">
        <v>3</v>
      </c>
      <c r="H91" s="64">
        <v>4</v>
      </c>
      <c r="I91" s="64">
        <v>5</v>
      </c>
      <c r="J91" s="64">
        <v>6</v>
      </c>
      <c r="K91" s="64">
        <v>7</v>
      </c>
      <c r="L91" s="64">
        <v>8</v>
      </c>
      <c r="M91" s="64">
        <v>9</v>
      </c>
      <c r="N91" s="64">
        <v>10</v>
      </c>
      <c r="O91" s="64">
        <v>11</v>
      </c>
      <c r="P91" s="64">
        <v>12</v>
      </c>
      <c r="Q91" s="64">
        <v>13</v>
      </c>
      <c r="R91" s="64">
        <v>14</v>
      </c>
      <c r="S91" s="64">
        <v>15</v>
      </c>
      <c r="T91" s="64">
        <v>16</v>
      </c>
      <c r="U91" s="64">
        <v>17</v>
      </c>
      <c r="V91" s="64">
        <v>18</v>
      </c>
      <c r="W91" s="64">
        <v>19</v>
      </c>
      <c r="X91" s="64">
        <v>20</v>
      </c>
      <c r="Y91" s="64">
        <v>21</v>
      </c>
      <c r="Z91" s="64">
        <v>22</v>
      </c>
      <c r="AA91" s="64">
        <v>23</v>
      </c>
      <c r="AB91" s="64">
        <v>24</v>
      </c>
      <c r="AC91" s="64">
        <v>25</v>
      </c>
      <c r="AD91" s="64">
        <v>26</v>
      </c>
      <c r="AE91" s="64">
        <v>27</v>
      </c>
      <c r="AF91" s="64">
        <v>28</v>
      </c>
      <c r="AG91" s="64">
        <f>IF(DAY(EOMONTH($A91,0))&lt;29,"",29)</f>
        <v>29</v>
      </c>
      <c r="AH91" s="64">
        <f>IF(DAY(EOMONTH($A91,0))&lt;30,"",30)</f>
        <v>30</v>
      </c>
      <c r="AI91" s="67">
        <f>IF(DAY(EOMONTH($A91,0))&lt;31,"",31)</f>
        <v>31</v>
      </c>
      <c r="AJ91" s="150" t="s">
        <v>42</v>
      </c>
      <c r="AK91" s="151"/>
      <c r="AL91" s="151" t="str">
        <f>IF(COUNTIF(E93:AI93,"■")=0,"",COUNTIF(E93:AI93,"■"))</f>
        <v/>
      </c>
      <c r="AM91" s="151"/>
      <c r="AN91" s="151" t="s">
        <v>44</v>
      </c>
      <c r="AO91" s="151"/>
      <c r="AP91" s="121" t="str">
        <f>IF(COUNTIF(E93:AI93,"■")=0,"",COUNTIFS(E92:AI92,1,E93:AI93,"■")+COUNTIFS(E92:AI92,7,E93:AI93,"■"))</f>
        <v/>
      </c>
      <c r="AQ91" s="122"/>
    </row>
    <row r="92" spans="1:49" ht="16.5" customHeight="1">
      <c r="A92" s="143"/>
      <c r="B92" s="146"/>
      <c r="C92" s="123" t="s">
        <v>1</v>
      </c>
      <c r="D92" s="124"/>
      <c r="E92" s="68">
        <f>WEEKDAY(DATE(YEAR($A91),$B91,E91),1)</f>
        <v>7</v>
      </c>
      <c r="F92" s="69">
        <f t="shared" ref="F92" si="394">WEEKDAY(DATE(YEAR($A91),$B91,F91),1)</f>
        <v>1</v>
      </c>
      <c r="G92" s="69">
        <f t="shared" ref="G92" si="395">WEEKDAY(DATE(YEAR($A91),$B91,G91),1)</f>
        <v>2</v>
      </c>
      <c r="H92" s="69">
        <f t="shared" ref="H92" si="396">WEEKDAY(DATE(YEAR($A91),$B91,H91),1)</f>
        <v>3</v>
      </c>
      <c r="I92" s="69">
        <f t="shared" ref="I92" si="397">WEEKDAY(DATE(YEAR($A91),$B91,I91),1)</f>
        <v>4</v>
      </c>
      <c r="J92" s="69">
        <f t="shared" ref="J92" si="398">WEEKDAY(DATE(YEAR($A91),$B91,J91),1)</f>
        <v>5</v>
      </c>
      <c r="K92" s="69">
        <f t="shared" ref="K92" si="399">WEEKDAY(DATE(YEAR($A91),$B91,K91),1)</f>
        <v>6</v>
      </c>
      <c r="L92" s="69">
        <f t="shared" ref="L92" si="400">WEEKDAY(DATE(YEAR($A91),$B91,L91),1)</f>
        <v>7</v>
      </c>
      <c r="M92" s="69">
        <f t="shared" ref="M92" si="401">WEEKDAY(DATE(YEAR($A91),$B91,M91),1)</f>
        <v>1</v>
      </c>
      <c r="N92" s="69">
        <f t="shared" ref="N92" si="402">WEEKDAY(DATE(YEAR($A91),$B91,N91),1)</f>
        <v>2</v>
      </c>
      <c r="O92" s="69">
        <f t="shared" ref="O92" si="403">WEEKDAY(DATE(YEAR($A91),$B91,O91),1)</f>
        <v>3</v>
      </c>
      <c r="P92" s="69">
        <f t="shared" ref="P92" si="404">WEEKDAY(DATE(YEAR($A91),$B91,P91),1)</f>
        <v>4</v>
      </c>
      <c r="Q92" s="69">
        <f t="shared" ref="Q92" si="405">WEEKDAY(DATE(YEAR($A91),$B91,Q91),1)</f>
        <v>5</v>
      </c>
      <c r="R92" s="69">
        <f t="shared" ref="R92" si="406">WEEKDAY(DATE(YEAR($A91),$B91,R91),1)</f>
        <v>6</v>
      </c>
      <c r="S92" s="69">
        <f t="shared" ref="S92" si="407">WEEKDAY(DATE(YEAR($A91),$B91,S91),1)</f>
        <v>7</v>
      </c>
      <c r="T92" s="69">
        <f t="shared" ref="T92" si="408">WEEKDAY(DATE(YEAR($A91),$B91,T91),1)</f>
        <v>1</v>
      </c>
      <c r="U92" s="69">
        <f t="shared" ref="U92" si="409">WEEKDAY(DATE(YEAR($A91),$B91,U91),1)</f>
        <v>2</v>
      </c>
      <c r="V92" s="69">
        <f t="shared" ref="V92" si="410">WEEKDAY(DATE(YEAR($A91),$B91,V91),1)</f>
        <v>3</v>
      </c>
      <c r="W92" s="69">
        <f t="shared" ref="W92" si="411">WEEKDAY(DATE(YEAR($A91),$B91,W91),1)</f>
        <v>4</v>
      </c>
      <c r="X92" s="69">
        <f t="shared" ref="X92" si="412">WEEKDAY(DATE(YEAR($A91),$B91,X91),1)</f>
        <v>5</v>
      </c>
      <c r="Y92" s="69">
        <f t="shared" ref="Y92" si="413">WEEKDAY(DATE(YEAR($A91),$B91,Y91),1)</f>
        <v>6</v>
      </c>
      <c r="Z92" s="69">
        <f t="shared" ref="Z92" si="414">WEEKDAY(DATE(YEAR($A91),$B91,Z91),1)</f>
        <v>7</v>
      </c>
      <c r="AA92" s="69">
        <f t="shared" ref="AA92" si="415">WEEKDAY(DATE(YEAR($A91),$B91,AA91),1)</f>
        <v>1</v>
      </c>
      <c r="AB92" s="69">
        <f t="shared" ref="AB92" si="416">WEEKDAY(DATE(YEAR($A91),$B91,AB91),1)</f>
        <v>2</v>
      </c>
      <c r="AC92" s="69">
        <f t="shared" ref="AC92" si="417">WEEKDAY(DATE(YEAR($A91),$B91,AC91),1)</f>
        <v>3</v>
      </c>
      <c r="AD92" s="69">
        <f t="shared" ref="AD92" si="418">WEEKDAY(DATE(YEAR($A91),$B91,AD91),1)</f>
        <v>4</v>
      </c>
      <c r="AE92" s="69">
        <f t="shared" ref="AE92" si="419">WEEKDAY(DATE(YEAR($A91),$B91,AE91),1)</f>
        <v>5</v>
      </c>
      <c r="AF92" s="69">
        <f t="shared" ref="AF92" si="420">WEEKDAY(DATE(YEAR($A91),$B91,AF91),1)</f>
        <v>6</v>
      </c>
      <c r="AG92" s="69">
        <f>IF(DAY(EOMONTH($A91,0))&lt;29,"",WEEKDAY(DATE(YEAR($A91),$B91,AG91),1))</f>
        <v>7</v>
      </c>
      <c r="AH92" s="69">
        <f>IF(DAY(EOMONTH($A91,0))&lt;30,"",WEEKDAY(DATE(YEAR($A91),$B91,AH91),1))</f>
        <v>1</v>
      </c>
      <c r="AI92" s="70">
        <f>IF(DAY(EOMONTH($A91,0))&lt;31,"",WEEKDAY(DATE(YEAR($A91),$B91,AI91),1))</f>
        <v>2</v>
      </c>
      <c r="AJ92" s="115" t="s">
        <v>37</v>
      </c>
      <c r="AK92" s="116"/>
      <c r="AL92" s="116"/>
      <c r="AM92" s="116"/>
      <c r="AN92" s="116"/>
      <c r="AO92" s="116"/>
      <c r="AP92" s="117" t="str">
        <f>IF(COUNTIF(E93:AI93,"■")=0,"",COUNTIF(E94:AI94,"○")+COUNTIF(E94:AI94,"●"))</f>
        <v/>
      </c>
      <c r="AQ92" s="118"/>
      <c r="AR92" s="10"/>
    </row>
    <row r="93" spans="1:49" ht="16.5" customHeight="1">
      <c r="A93" s="143"/>
      <c r="B93" s="146"/>
      <c r="C93" s="123" t="s">
        <v>2</v>
      </c>
      <c r="D93" s="124"/>
      <c r="E93" s="65" t="str">
        <f>IF(VLOOKUP(DATE(YEAR($A91),$B91,E91),入力シート②!$B:$H,3,0)=0,"",VLOOKUP(DATE(YEAR($A91),$B91,E91),入力シート②!$B:$H,3,0))</f>
        <v/>
      </c>
      <c r="F93" s="66" t="str">
        <f>IF(VLOOKUP(DATE(YEAR($A91),$B91,F91),入力シート②!$B:$H,3,0)=0,"",VLOOKUP(DATE(YEAR($A91),$B91,F91),入力シート②!$B:$H,3,0))</f>
        <v/>
      </c>
      <c r="G93" s="66" t="str">
        <f>IF(VLOOKUP(DATE(YEAR($A91),$B91,G91),入力シート②!$B:$H,3,0)=0,"",VLOOKUP(DATE(YEAR($A91),$B91,G91),入力シート②!$B:$H,3,0))</f>
        <v/>
      </c>
      <c r="H93" s="66" t="str">
        <f>IF(VLOOKUP(DATE(YEAR($A91),$B91,H91),入力シート②!$B:$H,3,0)=0,"",VLOOKUP(DATE(YEAR($A91),$B91,H91),入力シート②!$B:$H,3,0))</f>
        <v/>
      </c>
      <c r="I93" s="66" t="str">
        <f>IF(VLOOKUP(DATE(YEAR($A91),$B91,I91),入力シート②!$B:$H,3,0)=0,"",VLOOKUP(DATE(YEAR($A91),$B91,I91),入力シート②!$B:$H,3,0))</f>
        <v/>
      </c>
      <c r="J93" s="66" t="str">
        <f>IF(VLOOKUP(DATE(YEAR($A91),$B91,J91),入力シート②!$B:$H,3,0)=0,"",VLOOKUP(DATE(YEAR($A91),$B91,J91),入力シート②!$B:$H,3,0))</f>
        <v/>
      </c>
      <c r="K93" s="66" t="str">
        <f>IF(VLOOKUP(DATE(YEAR($A91),$B91,K91),入力シート②!$B:$H,3,0)=0,"",VLOOKUP(DATE(YEAR($A91),$B91,K91),入力シート②!$B:$H,3,0))</f>
        <v/>
      </c>
      <c r="L93" s="66" t="str">
        <f>IF(VLOOKUP(DATE(YEAR($A91),$B91,L91),入力シート②!$B:$H,3,0)=0,"",VLOOKUP(DATE(YEAR($A91),$B91,L91),入力シート②!$B:$H,3,0))</f>
        <v/>
      </c>
      <c r="M93" s="66" t="str">
        <f>IF(VLOOKUP(DATE(YEAR($A91),$B91,M91),入力シート②!$B:$H,3,0)=0,"",VLOOKUP(DATE(YEAR($A91),$B91,M91),入力シート②!$B:$H,3,0))</f>
        <v/>
      </c>
      <c r="N93" s="66" t="str">
        <f>IF(VLOOKUP(DATE(YEAR($A91),$B91,N91),入力シート②!$B:$H,3,0)=0,"",VLOOKUP(DATE(YEAR($A91),$B91,N91),入力シート②!$B:$H,3,0))</f>
        <v/>
      </c>
      <c r="O93" s="66" t="str">
        <f>IF(VLOOKUP(DATE(YEAR($A91),$B91,O91),入力シート②!$B:$H,3,0)=0,"",VLOOKUP(DATE(YEAR($A91),$B91,O91),入力シート②!$B:$H,3,0))</f>
        <v/>
      </c>
      <c r="P93" s="66" t="str">
        <f>IF(VLOOKUP(DATE(YEAR($A91),$B91,P91),入力シート②!$B:$H,3,0)=0,"",VLOOKUP(DATE(YEAR($A91),$B91,P91),入力シート②!$B:$H,3,0))</f>
        <v/>
      </c>
      <c r="Q93" s="66" t="str">
        <f>IF(VLOOKUP(DATE(YEAR($A91),$B91,Q91),入力シート②!$B:$H,3,0)=0,"",VLOOKUP(DATE(YEAR($A91),$B91,Q91),入力シート②!$B:$H,3,0))</f>
        <v/>
      </c>
      <c r="R93" s="66" t="str">
        <f>IF(VLOOKUP(DATE(YEAR($A91),$B91,R91),入力シート②!$B:$H,3,0)=0,"",VLOOKUP(DATE(YEAR($A91),$B91,R91),入力シート②!$B:$H,3,0))</f>
        <v/>
      </c>
      <c r="S93" s="66" t="str">
        <f>IF(VLOOKUP(DATE(YEAR($A91),$B91,S91),入力シート②!$B:$H,3,0)=0,"",VLOOKUP(DATE(YEAR($A91),$B91,S91),入力シート②!$B:$H,3,0))</f>
        <v/>
      </c>
      <c r="T93" s="66" t="str">
        <f>IF(VLOOKUP(DATE(YEAR($A91),$B91,T91),入力シート②!$B:$H,3,0)=0,"",VLOOKUP(DATE(YEAR($A91),$B91,T91),入力シート②!$B:$H,3,0))</f>
        <v/>
      </c>
      <c r="U93" s="66" t="str">
        <f>IF(VLOOKUP(DATE(YEAR($A91),$B91,U91),入力シート②!$B:$H,3,0)=0,"",VLOOKUP(DATE(YEAR($A91),$B91,U91),入力シート②!$B:$H,3,0))</f>
        <v/>
      </c>
      <c r="V93" s="66" t="str">
        <f>IF(VLOOKUP(DATE(YEAR($A91),$B91,V91),入力シート②!$B:$H,3,0)=0,"",VLOOKUP(DATE(YEAR($A91),$B91,V91),入力シート②!$B:$H,3,0))</f>
        <v/>
      </c>
      <c r="W93" s="66" t="str">
        <f>IF(VLOOKUP(DATE(YEAR($A91),$B91,W91),入力シート②!$B:$H,3,0)=0,"",VLOOKUP(DATE(YEAR($A91),$B91,W91),入力シート②!$B:$H,3,0))</f>
        <v/>
      </c>
      <c r="X93" s="66" t="str">
        <f>IF(VLOOKUP(DATE(YEAR($A91),$B91,X91),入力シート②!$B:$H,3,0)=0,"",VLOOKUP(DATE(YEAR($A91),$B91,X91),入力シート②!$B:$H,3,0))</f>
        <v/>
      </c>
      <c r="Y93" s="66" t="str">
        <f>IF(VLOOKUP(DATE(YEAR($A91),$B91,Y91),入力シート②!$B:$H,3,0)=0,"",VLOOKUP(DATE(YEAR($A91),$B91,Y91),入力シート②!$B:$H,3,0))</f>
        <v/>
      </c>
      <c r="Z93" s="66" t="str">
        <f>IF(VLOOKUP(DATE(YEAR($A91),$B91,Z91),入力シート②!$B:$H,3,0)=0,"",VLOOKUP(DATE(YEAR($A91),$B91,Z91),入力シート②!$B:$H,3,0))</f>
        <v/>
      </c>
      <c r="AA93" s="66" t="str">
        <f>IF(VLOOKUP(DATE(YEAR($A91),$B91,AA91),入力シート②!$B:$H,3,0)=0,"",VLOOKUP(DATE(YEAR($A91),$B91,AA91),入力シート②!$B:$H,3,0))</f>
        <v/>
      </c>
      <c r="AB93" s="66" t="str">
        <f>IF(VLOOKUP(DATE(YEAR($A91),$B91,AB91),入力シート②!$B:$H,3,0)=0,"",VLOOKUP(DATE(YEAR($A91),$B91,AB91),入力シート②!$B:$H,3,0))</f>
        <v/>
      </c>
      <c r="AC93" s="66" t="str">
        <f>IF(VLOOKUP(DATE(YEAR($A91),$B91,AC91),入力シート②!$B:$H,3,0)=0,"",VLOOKUP(DATE(YEAR($A91),$B91,AC91),入力シート②!$B:$H,3,0))</f>
        <v/>
      </c>
      <c r="AD93" s="66" t="str">
        <f>IF(VLOOKUP(DATE(YEAR($A91),$B91,AD91),入力シート②!$B:$H,3,0)=0,"",VLOOKUP(DATE(YEAR($A91),$B91,AD91),入力シート②!$B:$H,3,0))</f>
        <v/>
      </c>
      <c r="AE93" s="66" t="str">
        <f>IF(VLOOKUP(DATE(YEAR($A91),$B91,AE91),入力シート②!$B:$H,3,0)=0,"",VLOOKUP(DATE(YEAR($A91),$B91,AE91),入力シート②!$B:$H,3,0))</f>
        <v/>
      </c>
      <c r="AF93" s="66" t="str">
        <f>IF(VLOOKUP(DATE(YEAR($A91),$B91,AF91),入力シート②!$B:$H,3,0)=0,"",VLOOKUP(DATE(YEAR($A91),$B91,AF91),入力シート②!$B:$H,3,0))</f>
        <v/>
      </c>
      <c r="AG93" s="66" t="str">
        <f>IF(DAY(EOMONTH($A91,0))&lt;29,"",IF(VLOOKUP(DATE(YEAR($A91),$B91,AG91),入力シート②!$B:$H,3,0)=0,"",VLOOKUP(DATE(YEAR($A91),$B91,AG91),入力シート②!$B:$H,3,0)))</f>
        <v/>
      </c>
      <c r="AH93" s="66" t="str">
        <f>IF(DAY(EOMONTH($A91,0))&lt;30,"",IF(VLOOKUP(DATE(YEAR($A91),$B91,AH91),入力シート②!$B:$H,3,0)=0,"",VLOOKUP(DATE(YEAR($A91),$B91,AH91),入力シート②!$B:$H,3,0)))</f>
        <v/>
      </c>
      <c r="AI93" s="71" t="str">
        <f>IF(DAY(EOMONTH($A91,0))&lt;31,"",IF(VLOOKUP(DATE(YEAR($A91),$B91,AI91),入力シート②!$B:$H,3,0)=0,"",VLOOKUP(DATE(YEAR($A91),$B91,AI91),入力シート②!$B:$H,3,0)))</f>
        <v/>
      </c>
      <c r="AJ93" s="115" t="s">
        <v>38</v>
      </c>
      <c r="AK93" s="116"/>
      <c r="AL93" s="116"/>
      <c r="AM93" s="116"/>
      <c r="AN93" s="116"/>
      <c r="AO93" s="116"/>
      <c r="AP93" s="119" t="str">
        <f>IF(COUNTIF(E93:AI93,"■")=0,"",ROUNDDOWN(AP92/AL91,4))</f>
        <v/>
      </c>
      <c r="AQ93" s="120"/>
      <c r="AR93" s="11"/>
      <c r="AS93" s="43"/>
      <c r="AT93" s="113" t="s">
        <v>47</v>
      </c>
      <c r="AU93" s="113" t="s">
        <v>9</v>
      </c>
      <c r="AV93" s="113" t="s">
        <v>45</v>
      </c>
      <c r="AW93" s="113" t="s">
        <v>43</v>
      </c>
    </row>
    <row r="94" spans="1:49" ht="16.5" customHeight="1">
      <c r="A94" s="143"/>
      <c r="B94" s="146"/>
      <c r="C94" s="125" t="s">
        <v>36</v>
      </c>
      <c r="D94" s="126"/>
      <c r="E94" s="65" t="str">
        <f>IF(VLOOKUP(DATE(YEAR($A91),$B91,E91),入力シート②!$B:$H,4,0)=0,"",VLOOKUP(DATE(YEAR($A91),$B91,E91),入力シート②!$B:$H,4,0))</f>
        <v/>
      </c>
      <c r="F94" s="66" t="str">
        <f>IF(VLOOKUP(DATE(YEAR($A91),$B91,F91),入力シート②!$B:$H,4,0)=0,"",VLOOKUP(DATE(YEAR($A91),$B91,F91),入力シート②!$B:$H,4,0))</f>
        <v/>
      </c>
      <c r="G94" s="66" t="str">
        <f>IF(VLOOKUP(DATE(YEAR($A91),$B91,G91),入力シート②!$B:$H,4,0)=0,"",VLOOKUP(DATE(YEAR($A91),$B91,G91),入力シート②!$B:$H,4,0))</f>
        <v/>
      </c>
      <c r="H94" s="66" t="str">
        <f>IF(VLOOKUP(DATE(YEAR($A91),$B91,H91),入力シート②!$B:$H,4,0)=0,"",VLOOKUP(DATE(YEAR($A91),$B91,H91),入力シート②!$B:$H,4,0))</f>
        <v/>
      </c>
      <c r="I94" s="66" t="str">
        <f>IF(VLOOKUP(DATE(YEAR($A91),$B91,I91),入力シート②!$B:$H,4,0)=0,"",VLOOKUP(DATE(YEAR($A91),$B91,I91),入力シート②!$B:$H,4,0))</f>
        <v/>
      </c>
      <c r="J94" s="66" t="str">
        <f>IF(VLOOKUP(DATE(YEAR($A91),$B91,J91),入力シート②!$B:$H,4,0)=0,"",VLOOKUP(DATE(YEAR($A91),$B91,J91),入力シート②!$B:$H,4,0))</f>
        <v/>
      </c>
      <c r="K94" s="66" t="str">
        <f>IF(VLOOKUP(DATE(YEAR($A91),$B91,K91),入力シート②!$B:$H,4,0)=0,"",VLOOKUP(DATE(YEAR($A91),$B91,K91),入力シート②!$B:$H,4,0))</f>
        <v/>
      </c>
      <c r="L94" s="66" t="str">
        <f>IF(VLOOKUP(DATE(YEAR($A91),$B91,L91),入力シート②!$B:$H,4,0)=0,"",VLOOKUP(DATE(YEAR($A91),$B91,L91),入力シート②!$B:$H,4,0))</f>
        <v/>
      </c>
      <c r="M94" s="66" t="str">
        <f>IF(VLOOKUP(DATE(YEAR($A91),$B91,M91),入力シート②!$B:$H,4,0)=0,"",VLOOKUP(DATE(YEAR($A91),$B91,M91),入力シート②!$B:$H,4,0))</f>
        <v/>
      </c>
      <c r="N94" s="66" t="str">
        <f>IF(VLOOKUP(DATE(YEAR($A91),$B91,N91),入力シート②!$B:$H,4,0)=0,"",VLOOKUP(DATE(YEAR($A91),$B91,N91),入力シート②!$B:$H,4,0))</f>
        <v/>
      </c>
      <c r="O94" s="66" t="str">
        <f>IF(VLOOKUP(DATE(YEAR($A91),$B91,O91),入力シート②!$B:$H,4,0)=0,"",VLOOKUP(DATE(YEAR($A91),$B91,O91),入力シート②!$B:$H,4,0))</f>
        <v/>
      </c>
      <c r="P94" s="66" t="str">
        <f>IF(VLOOKUP(DATE(YEAR($A91),$B91,P91),入力シート②!$B:$H,4,0)=0,"",VLOOKUP(DATE(YEAR($A91),$B91,P91),入力シート②!$B:$H,4,0))</f>
        <v/>
      </c>
      <c r="Q94" s="66" t="str">
        <f>IF(VLOOKUP(DATE(YEAR($A91),$B91,Q91),入力シート②!$B:$H,4,0)=0,"",VLOOKUP(DATE(YEAR($A91),$B91,Q91),入力シート②!$B:$H,4,0))</f>
        <v/>
      </c>
      <c r="R94" s="66" t="str">
        <f>IF(VLOOKUP(DATE(YEAR($A91),$B91,R91),入力シート②!$B:$H,4,0)=0,"",VLOOKUP(DATE(YEAR($A91),$B91,R91),入力シート②!$B:$H,4,0))</f>
        <v/>
      </c>
      <c r="S94" s="66" t="str">
        <f>IF(VLOOKUP(DATE(YEAR($A91),$B91,S91),入力シート②!$B:$H,4,0)=0,"",VLOOKUP(DATE(YEAR($A91),$B91,S91),入力シート②!$B:$H,4,0))</f>
        <v/>
      </c>
      <c r="T94" s="66" t="str">
        <f>IF(VLOOKUP(DATE(YEAR($A91),$B91,T91),入力シート②!$B:$H,4,0)=0,"",VLOOKUP(DATE(YEAR($A91),$B91,T91),入力シート②!$B:$H,4,0))</f>
        <v/>
      </c>
      <c r="U94" s="66" t="str">
        <f>IF(VLOOKUP(DATE(YEAR($A91),$B91,U91),入力シート②!$B:$H,4,0)=0,"",VLOOKUP(DATE(YEAR($A91),$B91,U91),入力シート②!$B:$H,4,0))</f>
        <v/>
      </c>
      <c r="V94" s="66" t="str">
        <f>IF(VLOOKUP(DATE(YEAR($A91),$B91,V91),入力シート②!$B:$H,4,0)=0,"",VLOOKUP(DATE(YEAR($A91),$B91,V91),入力シート②!$B:$H,4,0))</f>
        <v/>
      </c>
      <c r="W94" s="66" t="str">
        <f>IF(VLOOKUP(DATE(YEAR($A91),$B91,W91),入力シート②!$B:$H,4,0)=0,"",VLOOKUP(DATE(YEAR($A91),$B91,W91),入力シート②!$B:$H,4,0))</f>
        <v/>
      </c>
      <c r="X94" s="66" t="str">
        <f>IF(VLOOKUP(DATE(YEAR($A91),$B91,X91),入力シート②!$B:$H,4,0)=0,"",VLOOKUP(DATE(YEAR($A91),$B91,X91),入力シート②!$B:$H,4,0))</f>
        <v/>
      </c>
      <c r="Y94" s="66" t="str">
        <f>IF(VLOOKUP(DATE(YEAR($A91),$B91,Y91),入力シート②!$B:$H,4,0)=0,"",VLOOKUP(DATE(YEAR($A91),$B91,Y91),入力シート②!$B:$H,4,0))</f>
        <v/>
      </c>
      <c r="Z94" s="66" t="str">
        <f>IF(VLOOKUP(DATE(YEAR($A91),$B91,Z91),入力シート②!$B:$H,4,0)=0,"",VLOOKUP(DATE(YEAR($A91),$B91,Z91),入力シート②!$B:$H,4,0))</f>
        <v/>
      </c>
      <c r="AA94" s="66" t="str">
        <f>IF(VLOOKUP(DATE(YEAR($A91),$B91,AA91),入力シート②!$B:$H,4,0)=0,"",VLOOKUP(DATE(YEAR($A91),$B91,AA91),入力シート②!$B:$H,4,0))</f>
        <v/>
      </c>
      <c r="AB94" s="66" t="str">
        <f>IF(VLOOKUP(DATE(YEAR($A91),$B91,AB91),入力シート②!$B:$H,4,0)=0,"",VLOOKUP(DATE(YEAR($A91),$B91,AB91),入力シート②!$B:$H,4,0))</f>
        <v/>
      </c>
      <c r="AC94" s="66" t="str">
        <f>IF(VLOOKUP(DATE(YEAR($A91),$B91,AC91),入力シート②!$B:$H,4,0)=0,"",VLOOKUP(DATE(YEAR($A91),$B91,AC91),入力シート②!$B:$H,4,0))</f>
        <v/>
      </c>
      <c r="AD94" s="66" t="str">
        <f>IF(VLOOKUP(DATE(YEAR($A91),$B91,AD91),入力シート②!$B:$H,4,0)=0,"",VLOOKUP(DATE(YEAR($A91),$B91,AD91),入力シート②!$B:$H,4,0))</f>
        <v/>
      </c>
      <c r="AE94" s="66" t="str">
        <f>IF(VLOOKUP(DATE(YEAR($A91),$B91,AE91),入力シート②!$B:$H,4,0)=0,"",VLOOKUP(DATE(YEAR($A91),$B91,AE91),入力シート②!$B:$H,4,0))</f>
        <v/>
      </c>
      <c r="AF94" s="66" t="str">
        <f>IF(VLOOKUP(DATE(YEAR($A91),$B91,AF91),入力シート②!$B:$H,4,0)=0,"",VLOOKUP(DATE(YEAR($A91),$B91,AF91),入力シート②!$B:$H,4,0))</f>
        <v/>
      </c>
      <c r="AG94" s="66" t="str">
        <f>IF(DAY(EOMONTH($A91,0))&lt;29,"",IF(VLOOKUP(DATE(YEAR($A91),$B91,AG91),入力シート②!$B:$H,4,0)=0,"",VLOOKUP(DATE(YEAR($A91),$B91,AG91),入力シート②!$B:$H,4,0)))</f>
        <v/>
      </c>
      <c r="AH94" s="66" t="str">
        <f>IF(DAY(EOMONTH($A91,0))&lt;30,"",IF(VLOOKUP(DATE(YEAR($A91),$B91,AH91),入力シート②!$B:$H,4,0)=0,"",VLOOKUP(DATE(YEAR($A91),$B91,AH91),入力シート②!$B:$H,4,0)))</f>
        <v/>
      </c>
      <c r="AI94" s="71" t="str">
        <f>IF(DAY(EOMONTH($A91,0))&lt;31,"",IF(VLOOKUP(DATE(YEAR($A91),$B91,AI91),入力シート②!$B:$H,4,0)=0,"",VLOOKUP(DATE(YEAR($A91),$B91,AI91),入力シート②!$B:$H,4,0)))</f>
        <v/>
      </c>
      <c r="AJ94" s="131" t="s">
        <v>8</v>
      </c>
      <c r="AK94" s="109"/>
      <c r="AL94" s="109"/>
      <c r="AM94" s="109"/>
      <c r="AN94" s="109"/>
      <c r="AO94" s="109"/>
      <c r="AP94" s="109" t="str">
        <f>IF(COUNTIF(E93:AI93,"■")=0,"",IF(OR(AP92&gt;=AP91,AP93&gt;=0.285),"達成","×"))</f>
        <v/>
      </c>
      <c r="AQ94" s="110"/>
      <c r="AT94" s="114"/>
      <c r="AU94" s="114"/>
      <c r="AV94" s="114"/>
      <c r="AW94" s="114"/>
    </row>
    <row r="95" spans="1:49" ht="16.5" customHeight="1">
      <c r="A95" s="144"/>
      <c r="B95" s="147"/>
      <c r="C95" s="127" t="s">
        <v>4</v>
      </c>
      <c r="D95" s="128"/>
      <c r="E95" s="61" t="str">
        <f ca="1">VLOOKUP(DATE(YEAR($A91),B91,E91),入力シート②!$B:$H,7,0)</f>
        <v/>
      </c>
      <c r="F95" s="62" t="str">
        <f ca="1">VLOOKUP(DATE(YEAR($A91),B91,F91),入力シート②!$B:$H,7,0)</f>
        <v/>
      </c>
      <c r="G95" s="62" t="str">
        <f ca="1">VLOOKUP(DATE(YEAR($A91),B91,G91),入力シート②!$B:$H,7,0)</f>
        <v/>
      </c>
      <c r="H95" s="62" t="str">
        <f ca="1">VLOOKUP(DATE(YEAR($A91),B91,H91),入力シート②!$B:$H,7,0)</f>
        <v/>
      </c>
      <c r="I95" s="62" t="str">
        <f ca="1">VLOOKUP(DATE(YEAR($A91),B91,I91),入力シート②!$B:$H,7,0)</f>
        <v/>
      </c>
      <c r="J95" s="62" t="str">
        <f ca="1">VLOOKUP(DATE(YEAR($A91),B91,J91),入力シート②!$B:$H,7,0)</f>
        <v/>
      </c>
      <c r="K95" s="62" t="str">
        <f ca="1">VLOOKUP(DATE(YEAR($A91),B91,K91),入力シート②!$B:$H,7,0)</f>
        <v/>
      </c>
      <c r="L95" s="62" t="str">
        <f ca="1">VLOOKUP(DATE(YEAR($A91),B91,L91),入力シート②!$B:$H,7,0)</f>
        <v/>
      </c>
      <c r="M95" s="62" t="str">
        <f ca="1">VLOOKUP(DATE(YEAR($A91),B91,M91),入力シート②!$B:$H,7,0)</f>
        <v/>
      </c>
      <c r="N95" s="62" t="str">
        <f ca="1">VLOOKUP(DATE(YEAR($A91),B91,N91),入力シート②!$B:$H,7,0)</f>
        <v/>
      </c>
      <c r="O95" s="62" t="str">
        <f ca="1">VLOOKUP(DATE(YEAR($A91),B91,O91),入力シート②!$B:$H,7,0)</f>
        <v/>
      </c>
      <c r="P95" s="62" t="str">
        <f ca="1">VLOOKUP(DATE(YEAR($A91),B91,P91),入力シート②!$B:$H,7,0)</f>
        <v/>
      </c>
      <c r="Q95" s="62" t="str">
        <f ca="1">VLOOKUP(DATE(YEAR($A91),B91,Q91),入力シート②!$B:$H,7,0)</f>
        <v/>
      </c>
      <c r="R95" s="62" t="str">
        <f ca="1">VLOOKUP(DATE(YEAR($A91),B91,R91),入力シート②!$B:$H,7,0)</f>
        <v/>
      </c>
      <c r="S95" s="62" t="str">
        <f ca="1">VLOOKUP(DATE(YEAR($A91),B91,S91),入力シート②!$B:$H,7,0)</f>
        <v/>
      </c>
      <c r="T95" s="62" t="str">
        <f ca="1">VLOOKUP(DATE(YEAR($A91),B91,T91),入力シート②!$B:$H,7,0)</f>
        <v/>
      </c>
      <c r="U95" s="62" t="str">
        <f ca="1">VLOOKUP(DATE(YEAR($A91),B91,U91),入力シート②!$B:$H,7,0)</f>
        <v/>
      </c>
      <c r="V95" s="62" t="str">
        <f ca="1">VLOOKUP(DATE(YEAR($A91),B91,V91),入力シート②!$B:$H,7,0)</f>
        <v/>
      </c>
      <c r="W95" s="62" t="str">
        <f ca="1">VLOOKUP(DATE(YEAR($A91),B91,W91),入力シート②!$B:$H,7,0)</f>
        <v/>
      </c>
      <c r="X95" s="62" t="str">
        <f ca="1">VLOOKUP(DATE(YEAR($A91),B91,X91),入力シート②!$B:$H,7,0)</f>
        <v/>
      </c>
      <c r="Y95" s="62" t="str">
        <f ca="1">VLOOKUP(DATE(YEAR($A91),B91,Y91),入力シート②!$B:$H,7,0)</f>
        <v/>
      </c>
      <c r="Z95" s="62" t="str">
        <f ca="1">VLOOKUP(DATE(YEAR($A91),B91,Z91),入力シート②!$B:$H,7,0)</f>
        <v/>
      </c>
      <c r="AA95" s="62" t="str">
        <f ca="1">VLOOKUP(DATE(YEAR($A91),B91,AA91),入力シート②!$B:$H,7,0)</f>
        <v/>
      </c>
      <c r="AB95" s="62" t="str">
        <f ca="1">VLOOKUP(DATE(YEAR($A91),B91,AB91),入力シート②!$B:$H,7,0)</f>
        <v/>
      </c>
      <c r="AC95" s="62" t="str">
        <f ca="1">VLOOKUP(DATE(YEAR($A91),B91,AC91),入力シート②!$B:$H,7,0)</f>
        <v/>
      </c>
      <c r="AD95" s="62" t="str">
        <f ca="1">VLOOKUP(DATE(YEAR($A91),B91,AD91),入力シート②!$B:$H,7,0)</f>
        <v/>
      </c>
      <c r="AE95" s="62" t="str">
        <f ca="1">VLOOKUP(DATE(YEAR($A91),B91,AE91),入力シート②!$B:$H,7,0)</f>
        <v/>
      </c>
      <c r="AF95" s="62" t="str">
        <f ca="1">VLOOKUP(DATE(YEAR($A91),B91,AF91),入力シート②!$B:$H,7,0)</f>
        <v/>
      </c>
      <c r="AG95" s="62" t="str">
        <f ca="1">IF(DAY(EOMONTH($A91,0))&lt;29,"",VLOOKUP(DATE(YEAR($A91),$B91,AG91),入力シート②!$B:$H,7,0))</f>
        <v/>
      </c>
      <c r="AH95" s="62" t="str">
        <f ca="1">IF(DAY(EOMONTH($A91,0))&lt;30,"",VLOOKUP(DATE(YEAR($A91),$B91,AH91),入力シート②!$B:$H,7,0))</f>
        <v/>
      </c>
      <c r="AI95" s="72" t="str">
        <f ca="1">IF(DAY(EOMONTH($A91,0))&lt;31,"",VLOOKUP(DATE(YEAR($A91),$B91,AI91),入力シート②!$B:$H,7,0))</f>
        <v/>
      </c>
      <c r="AJ95" s="111" t="s">
        <v>45</v>
      </c>
      <c r="AK95" s="112"/>
      <c r="AL95" s="112" t="str">
        <f ca="1">IF(COUNTIF(E95:AI95,"-")+COUNTIF(E95:AI95,"達成")+COUNTIF(E95:AI95,"×")=0,"",COUNTIF(E95:AI95,"達成")+COUNTIF(E95:AI95,"×"))</f>
        <v/>
      </c>
      <c r="AM95" s="112"/>
      <c r="AN95" s="112" t="s">
        <v>43</v>
      </c>
      <c r="AO95" s="112"/>
      <c r="AP95" s="109" t="str">
        <f ca="1">IF(COUNTIF(E95:AI95,"-")+COUNTIF(E95:AI95,"達成")+COUNTIF(E95:AI95,"×")=0,"",COUNTIF(E95:AI95,"達成"))</f>
        <v/>
      </c>
      <c r="AQ95" s="110"/>
      <c r="AT95" s="31">
        <f>IF(AP94="達成",1,0)</f>
        <v>0</v>
      </c>
      <c r="AU95" s="31">
        <f>IF(AP94="×",1,0)</f>
        <v>0</v>
      </c>
      <c r="AV95" s="31" t="str">
        <f ca="1">AL95</f>
        <v/>
      </c>
      <c r="AW95" s="31" t="str">
        <f ca="1">AP95</f>
        <v/>
      </c>
    </row>
    <row r="96" spans="1:49" ht="16.5" customHeight="1">
      <c r="A96" s="132">
        <f>EOMONTH(A91,0)+1</f>
        <v>46784</v>
      </c>
      <c r="B96" s="145">
        <f t="shared" ref="B96" si="421">MONTH(A96)</f>
        <v>2</v>
      </c>
      <c r="C96" s="129" t="s">
        <v>0</v>
      </c>
      <c r="D96" s="130"/>
      <c r="E96" s="63">
        <v>1</v>
      </c>
      <c r="F96" s="64">
        <v>2</v>
      </c>
      <c r="G96" s="64">
        <v>3</v>
      </c>
      <c r="H96" s="64">
        <v>4</v>
      </c>
      <c r="I96" s="64">
        <v>5</v>
      </c>
      <c r="J96" s="64">
        <v>6</v>
      </c>
      <c r="K96" s="64">
        <v>7</v>
      </c>
      <c r="L96" s="64">
        <v>8</v>
      </c>
      <c r="M96" s="64">
        <v>9</v>
      </c>
      <c r="N96" s="64">
        <v>10</v>
      </c>
      <c r="O96" s="64">
        <v>11</v>
      </c>
      <c r="P96" s="64">
        <v>12</v>
      </c>
      <c r="Q96" s="64">
        <v>13</v>
      </c>
      <c r="R96" s="64">
        <v>14</v>
      </c>
      <c r="S96" s="64">
        <v>15</v>
      </c>
      <c r="T96" s="64">
        <v>16</v>
      </c>
      <c r="U96" s="64">
        <v>17</v>
      </c>
      <c r="V96" s="64">
        <v>18</v>
      </c>
      <c r="W96" s="64">
        <v>19</v>
      </c>
      <c r="X96" s="64">
        <v>20</v>
      </c>
      <c r="Y96" s="64">
        <v>21</v>
      </c>
      <c r="Z96" s="64">
        <v>22</v>
      </c>
      <c r="AA96" s="64">
        <v>23</v>
      </c>
      <c r="AB96" s="64">
        <v>24</v>
      </c>
      <c r="AC96" s="64">
        <v>25</v>
      </c>
      <c r="AD96" s="64">
        <v>26</v>
      </c>
      <c r="AE96" s="64">
        <v>27</v>
      </c>
      <c r="AF96" s="64">
        <v>28</v>
      </c>
      <c r="AG96" s="64">
        <f>IF(DAY(EOMONTH($A96,0))&lt;29,"",29)</f>
        <v>29</v>
      </c>
      <c r="AH96" s="64" t="str">
        <f>IF(DAY(EOMONTH($A96,0))&lt;30,"",30)</f>
        <v/>
      </c>
      <c r="AI96" s="67" t="str">
        <f>IF(DAY(EOMONTH($A96,0))&lt;31,"",31)</f>
        <v/>
      </c>
      <c r="AJ96" s="150" t="s">
        <v>42</v>
      </c>
      <c r="AK96" s="151"/>
      <c r="AL96" s="151" t="str">
        <f>IF(COUNTIF(E98:AI98,"■")=0,"",COUNTIF(E98:AI98,"■"))</f>
        <v/>
      </c>
      <c r="AM96" s="151"/>
      <c r="AN96" s="151" t="s">
        <v>44</v>
      </c>
      <c r="AO96" s="151"/>
      <c r="AP96" s="121" t="str">
        <f>IF(COUNTIF(E98:AI98,"■")=0,"",COUNTIFS(E97:AI97,1,E98:AI98,"■")+COUNTIFS(E97:AI97,7,E98:AI98,"■"))</f>
        <v/>
      </c>
      <c r="AQ96" s="122"/>
    </row>
    <row r="97" spans="1:49" ht="16.5" customHeight="1">
      <c r="A97" s="143"/>
      <c r="B97" s="146"/>
      <c r="C97" s="123" t="s">
        <v>1</v>
      </c>
      <c r="D97" s="124"/>
      <c r="E97" s="68">
        <f>WEEKDAY(DATE(YEAR($A96),$B96,E96),1)</f>
        <v>3</v>
      </c>
      <c r="F97" s="69">
        <f t="shared" ref="F97" si="422">WEEKDAY(DATE(YEAR($A96),$B96,F96),1)</f>
        <v>4</v>
      </c>
      <c r="G97" s="69">
        <f t="shared" ref="G97" si="423">WEEKDAY(DATE(YEAR($A96),$B96,G96),1)</f>
        <v>5</v>
      </c>
      <c r="H97" s="69">
        <f t="shared" ref="H97" si="424">WEEKDAY(DATE(YEAR($A96),$B96,H96),1)</f>
        <v>6</v>
      </c>
      <c r="I97" s="69">
        <f t="shared" ref="I97" si="425">WEEKDAY(DATE(YEAR($A96),$B96,I96),1)</f>
        <v>7</v>
      </c>
      <c r="J97" s="69">
        <f t="shared" ref="J97" si="426">WEEKDAY(DATE(YEAR($A96),$B96,J96),1)</f>
        <v>1</v>
      </c>
      <c r="K97" s="69">
        <f t="shared" ref="K97" si="427">WEEKDAY(DATE(YEAR($A96),$B96,K96),1)</f>
        <v>2</v>
      </c>
      <c r="L97" s="69">
        <f t="shared" ref="L97" si="428">WEEKDAY(DATE(YEAR($A96),$B96,L96),1)</f>
        <v>3</v>
      </c>
      <c r="M97" s="69">
        <f t="shared" ref="M97" si="429">WEEKDAY(DATE(YEAR($A96),$B96,M96),1)</f>
        <v>4</v>
      </c>
      <c r="N97" s="69">
        <f t="shared" ref="N97" si="430">WEEKDAY(DATE(YEAR($A96),$B96,N96),1)</f>
        <v>5</v>
      </c>
      <c r="O97" s="69">
        <f t="shared" ref="O97" si="431">WEEKDAY(DATE(YEAR($A96),$B96,O96),1)</f>
        <v>6</v>
      </c>
      <c r="P97" s="69">
        <f t="shared" ref="P97" si="432">WEEKDAY(DATE(YEAR($A96),$B96,P96),1)</f>
        <v>7</v>
      </c>
      <c r="Q97" s="69">
        <f t="shared" ref="Q97" si="433">WEEKDAY(DATE(YEAR($A96),$B96,Q96),1)</f>
        <v>1</v>
      </c>
      <c r="R97" s="69">
        <f t="shared" ref="R97" si="434">WEEKDAY(DATE(YEAR($A96),$B96,R96),1)</f>
        <v>2</v>
      </c>
      <c r="S97" s="69">
        <f t="shared" ref="S97" si="435">WEEKDAY(DATE(YEAR($A96),$B96,S96),1)</f>
        <v>3</v>
      </c>
      <c r="T97" s="69">
        <f t="shared" ref="T97" si="436">WEEKDAY(DATE(YEAR($A96),$B96,T96),1)</f>
        <v>4</v>
      </c>
      <c r="U97" s="69">
        <f t="shared" ref="U97" si="437">WEEKDAY(DATE(YEAR($A96),$B96,U96),1)</f>
        <v>5</v>
      </c>
      <c r="V97" s="69">
        <f t="shared" ref="V97" si="438">WEEKDAY(DATE(YEAR($A96),$B96,V96),1)</f>
        <v>6</v>
      </c>
      <c r="W97" s="69">
        <f t="shared" ref="W97" si="439">WEEKDAY(DATE(YEAR($A96),$B96,W96),1)</f>
        <v>7</v>
      </c>
      <c r="X97" s="69">
        <f t="shared" ref="X97" si="440">WEEKDAY(DATE(YEAR($A96),$B96,X96),1)</f>
        <v>1</v>
      </c>
      <c r="Y97" s="69">
        <f t="shared" ref="Y97" si="441">WEEKDAY(DATE(YEAR($A96),$B96,Y96),1)</f>
        <v>2</v>
      </c>
      <c r="Z97" s="69">
        <f t="shared" ref="Z97" si="442">WEEKDAY(DATE(YEAR($A96),$B96,Z96),1)</f>
        <v>3</v>
      </c>
      <c r="AA97" s="69">
        <f t="shared" ref="AA97" si="443">WEEKDAY(DATE(YEAR($A96),$B96,AA96),1)</f>
        <v>4</v>
      </c>
      <c r="AB97" s="69">
        <f t="shared" ref="AB97" si="444">WEEKDAY(DATE(YEAR($A96),$B96,AB96),1)</f>
        <v>5</v>
      </c>
      <c r="AC97" s="69">
        <f t="shared" ref="AC97" si="445">WEEKDAY(DATE(YEAR($A96),$B96,AC96),1)</f>
        <v>6</v>
      </c>
      <c r="AD97" s="69">
        <f t="shared" ref="AD97" si="446">WEEKDAY(DATE(YEAR($A96),$B96,AD96),1)</f>
        <v>7</v>
      </c>
      <c r="AE97" s="69">
        <f t="shared" ref="AE97" si="447">WEEKDAY(DATE(YEAR($A96),$B96,AE96),1)</f>
        <v>1</v>
      </c>
      <c r="AF97" s="69">
        <f t="shared" ref="AF97" si="448">WEEKDAY(DATE(YEAR($A96),$B96,AF96),1)</f>
        <v>2</v>
      </c>
      <c r="AG97" s="69">
        <f>IF(DAY(EOMONTH($A96,0))&lt;29,"",WEEKDAY(DATE(YEAR($A96),$B96,AG96),1))</f>
        <v>3</v>
      </c>
      <c r="AH97" s="69" t="str">
        <f>IF(DAY(EOMONTH($A96,0))&lt;30,"",WEEKDAY(DATE(YEAR($A96),$B96,AH96),1))</f>
        <v/>
      </c>
      <c r="AI97" s="70" t="str">
        <f>IF(DAY(EOMONTH($A96,0))&lt;31,"",WEEKDAY(DATE(YEAR($A96),$B96,AI96),1))</f>
        <v/>
      </c>
      <c r="AJ97" s="115" t="s">
        <v>37</v>
      </c>
      <c r="AK97" s="116"/>
      <c r="AL97" s="116"/>
      <c r="AM97" s="116"/>
      <c r="AN97" s="116"/>
      <c r="AO97" s="116"/>
      <c r="AP97" s="117" t="str">
        <f>IF(COUNTIF(E98:AI98,"■")=0,"",COUNTIF(E99:AI99,"○")+COUNTIF(E99:AI99,"●"))</f>
        <v/>
      </c>
      <c r="AQ97" s="118"/>
      <c r="AR97" s="10"/>
    </row>
    <row r="98" spans="1:49" ht="16.5" customHeight="1">
      <c r="A98" s="143"/>
      <c r="B98" s="146"/>
      <c r="C98" s="123" t="s">
        <v>2</v>
      </c>
      <c r="D98" s="124"/>
      <c r="E98" s="65" t="str">
        <f>IF(VLOOKUP(DATE(YEAR($A96),$B96,E96),入力シート②!$B:$H,3,0)=0,"",VLOOKUP(DATE(YEAR($A96),$B96,E96),入力シート②!$B:$H,3,0))</f>
        <v/>
      </c>
      <c r="F98" s="66" t="str">
        <f>IF(VLOOKUP(DATE(YEAR($A96),$B96,F96),入力シート②!$B:$H,3,0)=0,"",VLOOKUP(DATE(YEAR($A96),$B96,F96),入力シート②!$B:$H,3,0))</f>
        <v/>
      </c>
      <c r="G98" s="66" t="str">
        <f>IF(VLOOKUP(DATE(YEAR($A96),$B96,G96),入力シート②!$B:$H,3,0)=0,"",VLOOKUP(DATE(YEAR($A96),$B96,G96),入力シート②!$B:$H,3,0))</f>
        <v/>
      </c>
      <c r="H98" s="66" t="str">
        <f>IF(VLOOKUP(DATE(YEAR($A96),$B96,H96),入力シート②!$B:$H,3,0)=0,"",VLOOKUP(DATE(YEAR($A96),$B96,H96),入力シート②!$B:$H,3,0))</f>
        <v/>
      </c>
      <c r="I98" s="66" t="str">
        <f>IF(VLOOKUP(DATE(YEAR($A96),$B96,I96),入力シート②!$B:$H,3,0)=0,"",VLOOKUP(DATE(YEAR($A96),$B96,I96),入力シート②!$B:$H,3,0))</f>
        <v/>
      </c>
      <c r="J98" s="66" t="str">
        <f>IF(VLOOKUP(DATE(YEAR($A96),$B96,J96),入力シート②!$B:$H,3,0)=0,"",VLOOKUP(DATE(YEAR($A96),$B96,J96),入力シート②!$B:$H,3,0))</f>
        <v/>
      </c>
      <c r="K98" s="66" t="str">
        <f>IF(VLOOKUP(DATE(YEAR($A96),$B96,K96),入力シート②!$B:$H,3,0)=0,"",VLOOKUP(DATE(YEAR($A96),$B96,K96),入力シート②!$B:$H,3,0))</f>
        <v/>
      </c>
      <c r="L98" s="66" t="str">
        <f>IF(VLOOKUP(DATE(YEAR($A96),$B96,L96),入力シート②!$B:$H,3,0)=0,"",VLOOKUP(DATE(YEAR($A96),$B96,L96),入力シート②!$B:$H,3,0))</f>
        <v/>
      </c>
      <c r="M98" s="66" t="str">
        <f>IF(VLOOKUP(DATE(YEAR($A96),$B96,M96),入力シート②!$B:$H,3,0)=0,"",VLOOKUP(DATE(YEAR($A96),$B96,M96),入力シート②!$B:$H,3,0))</f>
        <v/>
      </c>
      <c r="N98" s="66" t="str">
        <f>IF(VLOOKUP(DATE(YEAR($A96),$B96,N96),入力シート②!$B:$H,3,0)=0,"",VLOOKUP(DATE(YEAR($A96),$B96,N96),入力シート②!$B:$H,3,0))</f>
        <v/>
      </c>
      <c r="O98" s="66" t="str">
        <f>IF(VLOOKUP(DATE(YEAR($A96),$B96,O96),入力シート②!$B:$H,3,0)=0,"",VLOOKUP(DATE(YEAR($A96),$B96,O96),入力シート②!$B:$H,3,0))</f>
        <v/>
      </c>
      <c r="P98" s="66" t="str">
        <f>IF(VLOOKUP(DATE(YEAR($A96),$B96,P96),入力シート②!$B:$H,3,0)=0,"",VLOOKUP(DATE(YEAR($A96),$B96,P96),入力シート②!$B:$H,3,0))</f>
        <v/>
      </c>
      <c r="Q98" s="66" t="str">
        <f>IF(VLOOKUP(DATE(YEAR($A96),$B96,Q96),入力シート②!$B:$H,3,0)=0,"",VLOOKUP(DATE(YEAR($A96),$B96,Q96),入力シート②!$B:$H,3,0))</f>
        <v/>
      </c>
      <c r="R98" s="66" t="str">
        <f>IF(VLOOKUP(DATE(YEAR($A96),$B96,R96),入力シート②!$B:$H,3,0)=0,"",VLOOKUP(DATE(YEAR($A96),$B96,R96),入力シート②!$B:$H,3,0))</f>
        <v/>
      </c>
      <c r="S98" s="66" t="str">
        <f>IF(VLOOKUP(DATE(YEAR($A96),$B96,S96),入力シート②!$B:$H,3,0)=0,"",VLOOKUP(DATE(YEAR($A96),$B96,S96),入力シート②!$B:$H,3,0))</f>
        <v/>
      </c>
      <c r="T98" s="66" t="str">
        <f>IF(VLOOKUP(DATE(YEAR($A96),$B96,T96),入力シート②!$B:$H,3,0)=0,"",VLOOKUP(DATE(YEAR($A96),$B96,T96),入力シート②!$B:$H,3,0))</f>
        <v/>
      </c>
      <c r="U98" s="66" t="str">
        <f>IF(VLOOKUP(DATE(YEAR($A96),$B96,U96),入力シート②!$B:$H,3,0)=0,"",VLOOKUP(DATE(YEAR($A96),$B96,U96),入力シート②!$B:$H,3,0))</f>
        <v/>
      </c>
      <c r="V98" s="66" t="str">
        <f>IF(VLOOKUP(DATE(YEAR($A96),$B96,V96),入力シート②!$B:$H,3,0)=0,"",VLOOKUP(DATE(YEAR($A96),$B96,V96),入力シート②!$B:$H,3,0))</f>
        <v/>
      </c>
      <c r="W98" s="66" t="str">
        <f>IF(VLOOKUP(DATE(YEAR($A96),$B96,W96),入力シート②!$B:$H,3,0)=0,"",VLOOKUP(DATE(YEAR($A96),$B96,W96),入力シート②!$B:$H,3,0))</f>
        <v/>
      </c>
      <c r="X98" s="66" t="str">
        <f>IF(VLOOKUP(DATE(YEAR($A96),$B96,X96),入力シート②!$B:$H,3,0)=0,"",VLOOKUP(DATE(YEAR($A96),$B96,X96),入力シート②!$B:$H,3,0))</f>
        <v/>
      </c>
      <c r="Y98" s="66" t="str">
        <f>IF(VLOOKUP(DATE(YEAR($A96),$B96,Y96),入力シート②!$B:$H,3,0)=0,"",VLOOKUP(DATE(YEAR($A96),$B96,Y96),入力シート②!$B:$H,3,0))</f>
        <v/>
      </c>
      <c r="Z98" s="66" t="str">
        <f>IF(VLOOKUP(DATE(YEAR($A96),$B96,Z96),入力シート②!$B:$H,3,0)=0,"",VLOOKUP(DATE(YEAR($A96),$B96,Z96),入力シート②!$B:$H,3,0))</f>
        <v/>
      </c>
      <c r="AA98" s="66" t="str">
        <f>IF(VLOOKUP(DATE(YEAR($A96),$B96,AA96),入力シート②!$B:$H,3,0)=0,"",VLOOKUP(DATE(YEAR($A96),$B96,AA96),入力シート②!$B:$H,3,0))</f>
        <v/>
      </c>
      <c r="AB98" s="66" t="str">
        <f>IF(VLOOKUP(DATE(YEAR($A96),$B96,AB96),入力シート②!$B:$H,3,0)=0,"",VLOOKUP(DATE(YEAR($A96),$B96,AB96),入力シート②!$B:$H,3,0))</f>
        <v/>
      </c>
      <c r="AC98" s="66" t="str">
        <f>IF(VLOOKUP(DATE(YEAR($A96),$B96,AC96),入力シート②!$B:$H,3,0)=0,"",VLOOKUP(DATE(YEAR($A96),$B96,AC96),入力シート②!$B:$H,3,0))</f>
        <v/>
      </c>
      <c r="AD98" s="66" t="str">
        <f>IF(VLOOKUP(DATE(YEAR($A96),$B96,AD96),入力シート②!$B:$H,3,0)=0,"",VLOOKUP(DATE(YEAR($A96),$B96,AD96),入力シート②!$B:$H,3,0))</f>
        <v/>
      </c>
      <c r="AE98" s="66" t="str">
        <f>IF(VLOOKUP(DATE(YEAR($A96),$B96,AE96),入力シート②!$B:$H,3,0)=0,"",VLOOKUP(DATE(YEAR($A96),$B96,AE96),入力シート②!$B:$H,3,0))</f>
        <v/>
      </c>
      <c r="AF98" s="66" t="str">
        <f>IF(VLOOKUP(DATE(YEAR($A96),$B96,AF96),入力シート②!$B:$H,3,0)=0,"",VLOOKUP(DATE(YEAR($A96),$B96,AF96),入力シート②!$B:$H,3,0))</f>
        <v/>
      </c>
      <c r="AG98" s="66" t="str">
        <f>IF(DAY(EOMONTH($A96,0))&lt;29,"",IF(VLOOKUP(DATE(YEAR($A96),$B96,AG96),入力シート②!$B:$H,3,0)=0,"",VLOOKUP(DATE(YEAR($A96),$B96,AG96),入力シート②!$B:$H,3,0)))</f>
        <v/>
      </c>
      <c r="AH98" s="66" t="str">
        <f>IF(DAY(EOMONTH($A96,0))&lt;30,"",IF(VLOOKUP(DATE(YEAR($A96),$B96,AH96),入力シート②!$B:$H,3,0)=0,"",VLOOKUP(DATE(YEAR($A96),$B96,AH96),入力シート②!$B:$H,3,0)))</f>
        <v/>
      </c>
      <c r="AI98" s="71" t="str">
        <f>IF(DAY(EOMONTH($A96,0))&lt;31,"",IF(VLOOKUP(DATE(YEAR($A96),$B96,AI96),入力シート②!$B:$H,3,0)=0,"",VLOOKUP(DATE(YEAR($A96),$B96,AI96),入力シート②!$B:$H,3,0)))</f>
        <v/>
      </c>
      <c r="AJ98" s="115" t="s">
        <v>38</v>
      </c>
      <c r="AK98" s="116"/>
      <c r="AL98" s="116"/>
      <c r="AM98" s="116"/>
      <c r="AN98" s="116"/>
      <c r="AO98" s="116"/>
      <c r="AP98" s="119" t="str">
        <f>IF(COUNTIF(E98:AI98,"■")=0,"",ROUNDDOWN(AP97/AL96,4))</f>
        <v/>
      </c>
      <c r="AQ98" s="120"/>
      <c r="AR98" s="11"/>
      <c r="AS98" s="43"/>
      <c r="AT98" s="113" t="s">
        <v>47</v>
      </c>
      <c r="AU98" s="113" t="s">
        <v>9</v>
      </c>
      <c r="AV98" s="113" t="s">
        <v>45</v>
      </c>
      <c r="AW98" s="113" t="s">
        <v>43</v>
      </c>
    </row>
    <row r="99" spans="1:49" ht="16.5" customHeight="1">
      <c r="A99" s="143"/>
      <c r="B99" s="146"/>
      <c r="C99" s="125" t="s">
        <v>36</v>
      </c>
      <c r="D99" s="126"/>
      <c r="E99" s="65" t="str">
        <f>IF(VLOOKUP(DATE(YEAR($A96),$B96,E96),入力シート②!$B:$H,4,0)=0,"",VLOOKUP(DATE(YEAR($A96),$B96,E96),入力シート②!$B:$H,4,0))</f>
        <v/>
      </c>
      <c r="F99" s="66" t="str">
        <f>IF(VLOOKUP(DATE(YEAR($A96),$B96,F96),入力シート②!$B:$H,4,0)=0,"",VLOOKUP(DATE(YEAR($A96),$B96,F96),入力シート②!$B:$H,4,0))</f>
        <v/>
      </c>
      <c r="G99" s="66" t="str">
        <f>IF(VLOOKUP(DATE(YEAR($A96),$B96,G96),入力シート②!$B:$H,4,0)=0,"",VLOOKUP(DATE(YEAR($A96),$B96,G96),入力シート②!$B:$H,4,0))</f>
        <v/>
      </c>
      <c r="H99" s="66" t="str">
        <f>IF(VLOOKUP(DATE(YEAR($A96),$B96,H96),入力シート②!$B:$H,4,0)=0,"",VLOOKUP(DATE(YEAR($A96),$B96,H96),入力シート②!$B:$H,4,0))</f>
        <v/>
      </c>
      <c r="I99" s="66" t="str">
        <f>IF(VLOOKUP(DATE(YEAR($A96),$B96,I96),入力シート②!$B:$H,4,0)=0,"",VLOOKUP(DATE(YEAR($A96),$B96,I96),入力シート②!$B:$H,4,0))</f>
        <v/>
      </c>
      <c r="J99" s="66" t="str">
        <f>IF(VLOOKUP(DATE(YEAR($A96),$B96,J96),入力シート②!$B:$H,4,0)=0,"",VLOOKUP(DATE(YEAR($A96),$B96,J96),入力シート②!$B:$H,4,0))</f>
        <v/>
      </c>
      <c r="K99" s="66" t="str">
        <f>IF(VLOOKUP(DATE(YEAR($A96),$B96,K96),入力シート②!$B:$H,4,0)=0,"",VLOOKUP(DATE(YEAR($A96),$B96,K96),入力シート②!$B:$H,4,0))</f>
        <v/>
      </c>
      <c r="L99" s="66" t="str">
        <f>IF(VLOOKUP(DATE(YEAR($A96),$B96,L96),入力シート②!$B:$H,4,0)=0,"",VLOOKUP(DATE(YEAR($A96),$B96,L96),入力シート②!$B:$H,4,0))</f>
        <v/>
      </c>
      <c r="M99" s="66" t="str">
        <f>IF(VLOOKUP(DATE(YEAR($A96),$B96,M96),入力シート②!$B:$H,4,0)=0,"",VLOOKUP(DATE(YEAR($A96),$B96,M96),入力シート②!$B:$H,4,0))</f>
        <v/>
      </c>
      <c r="N99" s="66" t="str">
        <f>IF(VLOOKUP(DATE(YEAR($A96),$B96,N96),入力シート②!$B:$H,4,0)=0,"",VLOOKUP(DATE(YEAR($A96),$B96,N96),入力シート②!$B:$H,4,0))</f>
        <v/>
      </c>
      <c r="O99" s="66" t="str">
        <f>IF(VLOOKUP(DATE(YEAR($A96),$B96,O96),入力シート②!$B:$H,4,0)=0,"",VLOOKUP(DATE(YEAR($A96),$B96,O96),入力シート②!$B:$H,4,0))</f>
        <v/>
      </c>
      <c r="P99" s="66" t="str">
        <f>IF(VLOOKUP(DATE(YEAR($A96),$B96,P96),入力シート②!$B:$H,4,0)=0,"",VLOOKUP(DATE(YEAR($A96),$B96,P96),入力シート②!$B:$H,4,0))</f>
        <v/>
      </c>
      <c r="Q99" s="66" t="str">
        <f>IF(VLOOKUP(DATE(YEAR($A96),$B96,Q96),入力シート②!$B:$H,4,0)=0,"",VLOOKUP(DATE(YEAR($A96),$B96,Q96),入力シート②!$B:$H,4,0))</f>
        <v/>
      </c>
      <c r="R99" s="66" t="str">
        <f>IF(VLOOKUP(DATE(YEAR($A96),$B96,R96),入力シート②!$B:$H,4,0)=0,"",VLOOKUP(DATE(YEAR($A96),$B96,R96),入力シート②!$B:$H,4,0))</f>
        <v/>
      </c>
      <c r="S99" s="66" t="str">
        <f>IF(VLOOKUP(DATE(YEAR($A96),$B96,S96),入力シート②!$B:$H,4,0)=0,"",VLOOKUP(DATE(YEAR($A96),$B96,S96),入力シート②!$B:$H,4,0))</f>
        <v/>
      </c>
      <c r="T99" s="66" t="str">
        <f>IF(VLOOKUP(DATE(YEAR($A96),$B96,T96),入力シート②!$B:$H,4,0)=0,"",VLOOKUP(DATE(YEAR($A96),$B96,T96),入力シート②!$B:$H,4,0))</f>
        <v/>
      </c>
      <c r="U99" s="66" t="str">
        <f>IF(VLOOKUP(DATE(YEAR($A96),$B96,U96),入力シート②!$B:$H,4,0)=0,"",VLOOKUP(DATE(YEAR($A96),$B96,U96),入力シート②!$B:$H,4,0))</f>
        <v/>
      </c>
      <c r="V99" s="66" t="str">
        <f>IF(VLOOKUP(DATE(YEAR($A96),$B96,V96),入力シート②!$B:$H,4,0)=0,"",VLOOKUP(DATE(YEAR($A96),$B96,V96),入力シート②!$B:$H,4,0))</f>
        <v/>
      </c>
      <c r="W99" s="66" t="str">
        <f>IF(VLOOKUP(DATE(YEAR($A96),$B96,W96),入力シート②!$B:$H,4,0)=0,"",VLOOKUP(DATE(YEAR($A96),$B96,W96),入力シート②!$B:$H,4,0))</f>
        <v/>
      </c>
      <c r="X99" s="66" t="str">
        <f>IF(VLOOKUP(DATE(YEAR($A96),$B96,X96),入力シート②!$B:$H,4,0)=0,"",VLOOKUP(DATE(YEAR($A96),$B96,X96),入力シート②!$B:$H,4,0))</f>
        <v/>
      </c>
      <c r="Y99" s="66" t="str">
        <f>IF(VLOOKUP(DATE(YEAR($A96),$B96,Y96),入力シート②!$B:$H,4,0)=0,"",VLOOKUP(DATE(YEAR($A96),$B96,Y96),入力シート②!$B:$H,4,0))</f>
        <v/>
      </c>
      <c r="Z99" s="66" t="str">
        <f>IF(VLOOKUP(DATE(YEAR($A96),$B96,Z96),入力シート②!$B:$H,4,0)=0,"",VLOOKUP(DATE(YEAR($A96),$B96,Z96),入力シート②!$B:$H,4,0))</f>
        <v/>
      </c>
      <c r="AA99" s="66" t="str">
        <f>IF(VLOOKUP(DATE(YEAR($A96),$B96,AA96),入力シート②!$B:$H,4,0)=0,"",VLOOKUP(DATE(YEAR($A96),$B96,AA96),入力シート②!$B:$H,4,0))</f>
        <v/>
      </c>
      <c r="AB99" s="66" t="str">
        <f>IF(VLOOKUP(DATE(YEAR($A96),$B96,AB96),入力シート②!$B:$H,4,0)=0,"",VLOOKUP(DATE(YEAR($A96),$B96,AB96),入力シート②!$B:$H,4,0))</f>
        <v/>
      </c>
      <c r="AC99" s="66" t="str">
        <f>IF(VLOOKUP(DATE(YEAR($A96),$B96,AC96),入力シート②!$B:$H,4,0)=0,"",VLOOKUP(DATE(YEAR($A96),$B96,AC96),入力シート②!$B:$H,4,0))</f>
        <v/>
      </c>
      <c r="AD99" s="66" t="str">
        <f>IF(VLOOKUP(DATE(YEAR($A96),$B96,AD96),入力シート②!$B:$H,4,0)=0,"",VLOOKUP(DATE(YEAR($A96),$B96,AD96),入力シート②!$B:$H,4,0))</f>
        <v/>
      </c>
      <c r="AE99" s="66" t="str">
        <f>IF(VLOOKUP(DATE(YEAR($A96),$B96,AE96),入力シート②!$B:$H,4,0)=0,"",VLOOKUP(DATE(YEAR($A96),$B96,AE96),入力シート②!$B:$H,4,0))</f>
        <v/>
      </c>
      <c r="AF99" s="66" t="str">
        <f>IF(VLOOKUP(DATE(YEAR($A96),$B96,AF96),入力シート②!$B:$H,4,0)=0,"",VLOOKUP(DATE(YEAR($A96),$B96,AF96),入力シート②!$B:$H,4,0))</f>
        <v/>
      </c>
      <c r="AG99" s="66" t="str">
        <f>IF(DAY(EOMONTH($A96,0))&lt;29,"",IF(VLOOKUP(DATE(YEAR($A96),$B96,AG96),入力シート②!$B:$H,4,0)=0,"",VLOOKUP(DATE(YEAR($A96),$B96,AG96),入力シート②!$B:$H,4,0)))</f>
        <v/>
      </c>
      <c r="AH99" s="66" t="str">
        <f>IF(DAY(EOMONTH($A96,0))&lt;30,"",IF(VLOOKUP(DATE(YEAR($A96),$B96,AH96),入力シート②!$B:$H,4,0)=0,"",VLOOKUP(DATE(YEAR($A96),$B96,AH96),入力シート②!$B:$H,4,0)))</f>
        <v/>
      </c>
      <c r="AI99" s="71" t="str">
        <f>IF(DAY(EOMONTH($A96,0))&lt;31,"",IF(VLOOKUP(DATE(YEAR($A96),$B96,AI96),入力シート②!$B:$H,4,0)=0,"",VLOOKUP(DATE(YEAR($A96),$B96,AI96),入力シート②!$B:$H,4,0)))</f>
        <v/>
      </c>
      <c r="AJ99" s="131" t="s">
        <v>8</v>
      </c>
      <c r="AK99" s="109"/>
      <c r="AL99" s="109"/>
      <c r="AM99" s="109"/>
      <c r="AN99" s="109"/>
      <c r="AO99" s="109"/>
      <c r="AP99" s="109" t="str">
        <f>IF(COUNTIF(E98:AI98,"■")=0,"",IF(OR(AP97&gt;=AP96,AP98&gt;=0.285),"達成","×"))</f>
        <v/>
      </c>
      <c r="AQ99" s="110"/>
      <c r="AT99" s="114"/>
      <c r="AU99" s="114"/>
      <c r="AV99" s="114"/>
      <c r="AW99" s="114"/>
    </row>
    <row r="100" spans="1:49" ht="16.5" customHeight="1">
      <c r="A100" s="144"/>
      <c r="B100" s="147"/>
      <c r="C100" s="127" t="s">
        <v>4</v>
      </c>
      <c r="D100" s="128"/>
      <c r="E100" s="61" t="str">
        <f ca="1">VLOOKUP(DATE(YEAR($A96),B96,E96),入力シート②!$B:$H,7,0)</f>
        <v/>
      </c>
      <c r="F100" s="62" t="str">
        <f ca="1">VLOOKUP(DATE(YEAR($A96),B96,F96),入力シート②!$B:$H,7,0)</f>
        <v/>
      </c>
      <c r="G100" s="62" t="str">
        <f ca="1">VLOOKUP(DATE(YEAR($A96),B96,G96),入力シート②!$B:$H,7,0)</f>
        <v/>
      </c>
      <c r="H100" s="62" t="str">
        <f ca="1">VLOOKUP(DATE(YEAR($A96),B96,H96),入力シート②!$B:$H,7,0)</f>
        <v/>
      </c>
      <c r="I100" s="62" t="str">
        <f ca="1">VLOOKUP(DATE(YEAR($A96),B96,I96),入力シート②!$B:$H,7,0)</f>
        <v/>
      </c>
      <c r="J100" s="62" t="str">
        <f ca="1">VLOOKUP(DATE(YEAR($A96),B96,J96),入力シート②!$B:$H,7,0)</f>
        <v/>
      </c>
      <c r="K100" s="62" t="str">
        <f ca="1">VLOOKUP(DATE(YEAR($A96),B96,K96),入力シート②!$B:$H,7,0)</f>
        <v/>
      </c>
      <c r="L100" s="62" t="str">
        <f ca="1">VLOOKUP(DATE(YEAR($A96),B96,L96),入力シート②!$B:$H,7,0)</f>
        <v/>
      </c>
      <c r="M100" s="62" t="str">
        <f ca="1">VLOOKUP(DATE(YEAR($A96),B96,M96),入力シート②!$B:$H,7,0)</f>
        <v/>
      </c>
      <c r="N100" s="62" t="str">
        <f ca="1">VLOOKUP(DATE(YEAR($A96),B96,N96),入力シート②!$B:$H,7,0)</f>
        <v/>
      </c>
      <c r="O100" s="62" t="str">
        <f ca="1">VLOOKUP(DATE(YEAR($A96),B96,O96),入力シート②!$B:$H,7,0)</f>
        <v/>
      </c>
      <c r="P100" s="62" t="str">
        <f ca="1">VLOOKUP(DATE(YEAR($A96),B96,P96),入力シート②!$B:$H,7,0)</f>
        <v/>
      </c>
      <c r="Q100" s="62" t="str">
        <f ca="1">VLOOKUP(DATE(YEAR($A96),B96,Q96),入力シート②!$B:$H,7,0)</f>
        <v/>
      </c>
      <c r="R100" s="62" t="str">
        <f ca="1">VLOOKUP(DATE(YEAR($A96),B96,R96),入力シート②!$B:$H,7,0)</f>
        <v/>
      </c>
      <c r="S100" s="62" t="str">
        <f ca="1">VLOOKUP(DATE(YEAR($A96),B96,S96),入力シート②!$B:$H,7,0)</f>
        <v/>
      </c>
      <c r="T100" s="62" t="str">
        <f ca="1">VLOOKUP(DATE(YEAR($A96),B96,T96),入力シート②!$B:$H,7,0)</f>
        <v/>
      </c>
      <c r="U100" s="62" t="str">
        <f ca="1">VLOOKUP(DATE(YEAR($A96),B96,U96),入力シート②!$B:$H,7,0)</f>
        <v/>
      </c>
      <c r="V100" s="62" t="str">
        <f ca="1">VLOOKUP(DATE(YEAR($A96),B96,V96),入力シート②!$B:$H,7,0)</f>
        <v/>
      </c>
      <c r="W100" s="62" t="str">
        <f ca="1">VLOOKUP(DATE(YEAR($A96),B96,W96),入力シート②!$B:$H,7,0)</f>
        <v/>
      </c>
      <c r="X100" s="62" t="str">
        <f ca="1">VLOOKUP(DATE(YEAR($A96),B96,X96),入力シート②!$B:$H,7,0)</f>
        <v/>
      </c>
      <c r="Y100" s="62" t="str">
        <f ca="1">VLOOKUP(DATE(YEAR($A96),B96,Y96),入力シート②!$B:$H,7,0)</f>
        <v/>
      </c>
      <c r="Z100" s="62" t="str">
        <f ca="1">VLOOKUP(DATE(YEAR($A96),B96,Z96),入力シート②!$B:$H,7,0)</f>
        <v/>
      </c>
      <c r="AA100" s="62" t="str">
        <f ca="1">VLOOKUP(DATE(YEAR($A96),B96,AA96),入力シート②!$B:$H,7,0)</f>
        <v/>
      </c>
      <c r="AB100" s="62" t="str">
        <f ca="1">VLOOKUP(DATE(YEAR($A96),B96,AB96),入力シート②!$B:$H,7,0)</f>
        <v/>
      </c>
      <c r="AC100" s="62" t="str">
        <f ca="1">VLOOKUP(DATE(YEAR($A96),B96,AC96),入力シート②!$B:$H,7,0)</f>
        <v/>
      </c>
      <c r="AD100" s="62" t="str">
        <f ca="1">VLOOKUP(DATE(YEAR($A96),B96,AD96),入力シート②!$B:$H,7,0)</f>
        <v/>
      </c>
      <c r="AE100" s="62" t="str">
        <f ca="1">VLOOKUP(DATE(YEAR($A96),B96,AE96),入力シート②!$B:$H,7,0)</f>
        <v/>
      </c>
      <c r="AF100" s="62" t="str">
        <f ca="1">VLOOKUP(DATE(YEAR($A96),B96,AF96),入力シート②!$B:$H,7,0)</f>
        <v/>
      </c>
      <c r="AG100" s="62" t="str">
        <f ca="1">IF(DAY(EOMONTH($A96,0))&lt;29,"",VLOOKUP(DATE(YEAR($A96),$B96,AG96),入力シート②!$B:$H,7,0))</f>
        <v/>
      </c>
      <c r="AH100" s="62" t="str">
        <f>IF(DAY(EOMONTH($A96,0))&lt;30,"",VLOOKUP(DATE(YEAR($A96),$B96,AH96),入力シート②!$B:$H,7,0))</f>
        <v/>
      </c>
      <c r="AI100" s="72" t="str">
        <f>IF(DAY(EOMONTH($A96,0))&lt;31,"",VLOOKUP(DATE(YEAR($A96),$B96,AI96),入力シート②!$B:$H,7,0))</f>
        <v/>
      </c>
      <c r="AJ100" s="111" t="s">
        <v>45</v>
      </c>
      <c r="AK100" s="112"/>
      <c r="AL100" s="112" t="str">
        <f ca="1">IF(COUNTIF(E100:AI100,"-")+COUNTIF(E100:AI100,"達成")+COUNTIF(E100:AI100,"×")=0,"",COUNTIF(E100:AI100,"達成")+COUNTIF(E100:AI100,"×"))</f>
        <v/>
      </c>
      <c r="AM100" s="112"/>
      <c r="AN100" s="112" t="s">
        <v>43</v>
      </c>
      <c r="AO100" s="112"/>
      <c r="AP100" s="109" t="str">
        <f ca="1">IF(COUNTIF(E100:AI100,"-")+COUNTIF(E100:AI100,"達成")+COUNTIF(E100:AI100,"×")=0,"",COUNTIF(E100:AI100,"達成"))</f>
        <v/>
      </c>
      <c r="AQ100" s="110"/>
      <c r="AT100" s="31">
        <f>IF(AP99="達成",1,0)</f>
        <v>0</v>
      </c>
      <c r="AU100" s="31">
        <f>IF(AP99="×",1,0)</f>
        <v>0</v>
      </c>
      <c r="AV100" s="31" t="str">
        <f ca="1">AL100</f>
        <v/>
      </c>
      <c r="AW100" s="31" t="str">
        <f ca="1">AP100</f>
        <v/>
      </c>
    </row>
    <row r="101" spans="1:49" ht="16.5" customHeight="1">
      <c r="A101" s="132">
        <f>EOMONTH(A96,0)+1</f>
        <v>46813</v>
      </c>
      <c r="B101" s="145">
        <f t="shared" ref="B101" si="449">MONTH(A101)</f>
        <v>3</v>
      </c>
      <c r="C101" s="129" t="s">
        <v>0</v>
      </c>
      <c r="D101" s="130"/>
      <c r="E101" s="63">
        <v>1</v>
      </c>
      <c r="F101" s="64">
        <v>2</v>
      </c>
      <c r="G101" s="64">
        <v>3</v>
      </c>
      <c r="H101" s="64">
        <v>4</v>
      </c>
      <c r="I101" s="64">
        <v>5</v>
      </c>
      <c r="J101" s="64">
        <v>6</v>
      </c>
      <c r="K101" s="64">
        <v>7</v>
      </c>
      <c r="L101" s="64">
        <v>8</v>
      </c>
      <c r="M101" s="64">
        <v>9</v>
      </c>
      <c r="N101" s="64">
        <v>10</v>
      </c>
      <c r="O101" s="64">
        <v>11</v>
      </c>
      <c r="P101" s="64">
        <v>12</v>
      </c>
      <c r="Q101" s="64">
        <v>13</v>
      </c>
      <c r="R101" s="64">
        <v>14</v>
      </c>
      <c r="S101" s="64">
        <v>15</v>
      </c>
      <c r="T101" s="64">
        <v>16</v>
      </c>
      <c r="U101" s="64">
        <v>17</v>
      </c>
      <c r="V101" s="64">
        <v>18</v>
      </c>
      <c r="W101" s="64">
        <v>19</v>
      </c>
      <c r="X101" s="64">
        <v>20</v>
      </c>
      <c r="Y101" s="64">
        <v>21</v>
      </c>
      <c r="Z101" s="64">
        <v>22</v>
      </c>
      <c r="AA101" s="64">
        <v>23</v>
      </c>
      <c r="AB101" s="64">
        <v>24</v>
      </c>
      <c r="AC101" s="64">
        <v>25</v>
      </c>
      <c r="AD101" s="64">
        <v>26</v>
      </c>
      <c r="AE101" s="64">
        <v>27</v>
      </c>
      <c r="AF101" s="64">
        <v>28</v>
      </c>
      <c r="AG101" s="64">
        <f>IF(DAY(EOMONTH($A101,0))&lt;29,"",29)</f>
        <v>29</v>
      </c>
      <c r="AH101" s="64">
        <f>IF(DAY(EOMONTH($A101,0))&lt;30,"",30)</f>
        <v>30</v>
      </c>
      <c r="AI101" s="67">
        <f>IF(DAY(EOMONTH($A101,0))&lt;31,"",31)</f>
        <v>31</v>
      </c>
      <c r="AJ101" s="150" t="s">
        <v>42</v>
      </c>
      <c r="AK101" s="151"/>
      <c r="AL101" s="151" t="str">
        <f>IF(COUNTIF(E103:AI103,"■")=0,"",COUNTIF(E103:AI103,"■"))</f>
        <v/>
      </c>
      <c r="AM101" s="151"/>
      <c r="AN101" s="151" t="s">
        <v>44</v>
      </c>
      <c r="AO101" s="151"/>
      <c r="AP101" s="121" t="str">
        <f>IF(COUNTIF(E103:AI103,"■")=0,"",COUNTIFS(E102:AI102,1,E103:AI103,"■")+COUNTIFS(E102:AI102,7,E103:AI103,"■"))</f>
        <v/>
      </c>
      <c r="AQ101" s="122"/>
    </row>
    <row r="102" spans="1:49" ht="16.5" customHeight="1">
      <c r="A102" s="143"/>
      <c r="B102" s="146"/>
      <c r="C102" s="123" t="s">
        <v>1</v>
      </c>
      <c r="D102" s="124"/>
      <c r="E102" s="68">
        <f>WEEKDAY(DATE(YEAR($A101),$B101,E101),1)</f>
        <v>4</v>
      </c>
      <c r="F102" s="69">
        <f t="shared" ref="F102" si="450">WEEKDAY(DATE(YEAR($A101),$B101,F101),1)</f>
        <v>5</v>
      </c>
      <c r="G102" s="69">
        <f t="shared" ref="G102" si="451">WEEKDAY(DATE(YEAR($A101),$B101,G101),1)</f>
        <v>6</v>
      </c>
      <c r="H102" s="69">
        <f t="shared" ref="H102" si="452">WEEKDAY(DATE(YEAR($A101),$B101,H101),1)</f>
        <v>7</v>
      </c>
      <c r="I102" s="69">
        <f t="shared" ref="I102" si="453">WEEKDAY(DATE(YEAR($A101),$B101,I101),1)</f>
        <v>1</v>
      </c>
      <c r="J102" s="69">
        <f t="shared" ref="J102" si="454">WEEKDAY(DATE(YEAR($A101),$B101,J101),1)</f>
        <v>2</v>
      </c>
      <c r="K102" s="69">
        <f t="shared" ref="K102" si="455">WEEKDAY(DATE(YEAR($A101),$B101,K101),1)</f>
        <v>3</v>
      </c>
      <c r="L102" s="69">
        <f t="shared" ref="L102" si="456">WEEKDAY(DATE(YEAR($A101),$B101,L101),1)</f>
        <v>4</v>
      </c>
      <c r="M102" s="69">
        <f t="shared" ref="M102" si="457">WEEKDAY(DATE(YEAR($A101),$B101,M101),1)</f>
        <v>5</v>
      </c>
      <c r="N102" s="69">
        <f t="shared" ref="N102" si="458">WEEKDAY(DATE(YEAR($A101),$B101,N101),1)</f>
        <v>6</v>
      </c>
      <c r="O102" s="69">
        <f t="shared" ref="O102" si="459">WEEKDAY(DATE(YEAR($A101),$B101,O101),1)</f>
        <v>7</v>
      </c>
      <c r="P102" s="69">
        <f t="shared" ref="P102" si="460">WEEKDAY(DATE(YEAR($A101),$B101,P101),1)</f>
        <v>1</v>
      </c>
      <c r="Q102" s="69">
        <f t="shared" ref="Q102" si="461">WEEKDAY(DATE(YEAR($A101),$B101,Q101),1)</f>
        <v>2</v>
      </c>
      <c r="R102" s="69">
        <f t="shared" ref="R102" si="462">WEEKDAY(DATE(YEAR($A101),$B101,R101),1)</f>
        <v>3</v>
      </c>
      <c r="S102" s="69">
        <f t="shared" ref="S102" si="463">WEEKDAY(DATE(YEAR($A101),$B101,S101),1)</f>
        <v>4</v>
      </c>
      <c r="T102" s="69">
        <f t="shared" ref="T102" si="464">WEEKDAY(DATE(YEAR($A101),$B101,T101),1)</f>
        <v>5</v>
      </c>
      <c r="U102" s="69">
        <f t="shared" ref="U102" si="465">WEEKDAY(DATE(YEAR($A101),$B101,U101),1)</f>
        <v>6</v>
      </c>
      <c r="V102" s="69">
        <f t="shared" ref="V102" si="466">WEEKDAY(DATE(YEAR($A101),$B101,V101),1)</f>
        <v>7</v>
      </c>
      <c r="W102" s="69">
        <f t="shared" ref="W102" si="467">WEEKDAY(DATE(YEAR($A101),$B101,W101),1)</f>
        <v>1</v>
      </c>
      <c r="X102" s="69">
        <f t="shared" ref="X102" si="468">WEEKDAY(DATE(YEAR($A101),$B101,X101),1)</f>
        <v>2</v>
      </c>
      <c r="Y102" s="69">
        <f t="shared" ref="Y102" si="469">WEEKDAY(DATE(YEAR($A101),$B101,Y101),1)</f>
        <v>3</v>
      </c>
      <c r="Z102" s="69">
        <f t="shared" ref="Z102" si="470">WEEKDAY(DATE(YEAR($A101),$B101,Z101),1)</f>
        <v>4</v>
      </c>
      <c r="AA102" s="69">
        <f t="shared" ref="AA102" si="471">WEEKDAY(DATE(YEAR($A101),$B101,AA101),1)</f>
        <v>5</v>
      </c>
      <c r="AB102" s="69">
        <f t="shared" ref="AB102" si="472">WEEKDAY(DATE(YEAR($A101),$B101,AB101),1)</f>
        <v>6</v>
      </c>
      <c r="AC102" s="69">
        <f t="shared" ref="AC102" si="473">WEEKDAY(DATE(YEAR($A101),$B101,AC101),1)</f>
        <v>7</v>
      </c>
      <c r="AD102" s="69">
        <f t="shared" ref="AD102" si="474">WEEKDAY(DATE(YEAR($A101),$B101,AD101),1)</f>
        <v>1</v>
      </c>
      <c r="AE102" s="69">
        <f t="shared" ref="AE102" si="475">WEEKDAY(DATE(YEAR($A101),$B101,AE101),1)</f>
        <v>2</v>
      </c>
      <c r="AF102" s="69">
        <f t="shared" ref="AF102" si="476">WEEKDAY(DATE(YEAR($A101),$B101,AF101),1)</f>
        <v>3</v>
      </c>
      <c r="AG102" s="69">
        <f>IF(DAY(EOMONTH($A101,0))&lt;29,"",WEEKDAY(DATE(YEAR($A101),$B101,AG101),1))</f>
        <v>4</v>
      </c>
      <c r="AH102" s="69">
        <f>IF(DAY(EOMONTH($A101,0))&lt;30,"",WEEKDAY(DATE(YEAR($A101),$B101,AH101),1))</f>
        <v>5</v>
      </c>
      <c r="AI102" s="70">
        <f>IF(DAY(EOMONTH($A101,0))&lt;31,"",WEEKDAY(DATE(YEAR($A101),$B101,AI101),1))</f>
        <v>6</v>
      </c>
      <c r="AJ102" s="115" t="s">
        <v>37</v>
      </c>
      <c r="AK102" s="116"/>
      <c r="AL102" s="116"/>
      <c r="AM102" s="116"/>
      <c r="AN102" s="116"/>
      <c r="AO102" s="116"/>
      <c r="AP102" s="148" t="str">
        <f>IF(COUNTIF(E103:AI103,"■")=0,"",COUNTIF(E104:AI104,"○")+COUNTIF(E104:AI104,"●"))</f>
        <v/>
      </c>
      <c r="AQ102" s="149"/>
      <c r="AR102" s="10"/>
    </row>
    <row r="103" spans="1:49" ht="16.5" customHeight="1">
      <c r="A103" s="143"/>
      <c r="B103" s="146"/>
      <c r="C103" s="123" t="s">
        <v>2</v>
      </c>
      <c r="D103" s="124"/>
      <c r="E103" s="65" t="str">
        <f>IF(VLOOKUP(DATE(YEAR($A101),$B101,E101),入力シート②!$B:$H,3,0)=0,"",VLOOKUP(DATE(YEAR($A101),$B101,E101),入力シート②!$B:$H,3,0))</f>
        <v/>
      </c>
      <c r="F103" s="66" t="str">
        <f>IF(VLOOKUP(DATE(YEAR($A101),$B101,F101),入力シート②!$B:$H,3,0)=0,"",VLOOKUP(DATE(YEAR($A101),$B101,F101),入力シート②!$B:$H,3,0))</f>
        <v/>
      </c>
      <c r="G103" s="66" t="str">
        <f>IF(VLOOKUP(DATE(YEAR($A101),$B101,G101),入力シート②!$B:$H,3,0)=0,"",VLOOKUP(DATE(YEAR($A101),$B101,G101),入力シート②!$B:$H,3,0))</f>
        <v/>
      </c>
      <c r="H103" s="66" t="str">
        <f>IF(VLOOKUP(DATE(YEAR($A101),$B101,H101),入力シート②!$B:$H,3,0)=0,"",VLOOKUP(DATE(YEAR($A101),$B101,H101),入力シート②!$B:$H,3,0))</f>
        <v/>
      </c>
      <c r="I103" s="66" t="str">
        <f>IF(VLOOKUP(DATE(YEAR($A101),$B101,I101),入力シート②!$B:$H,3,0)=0,"",VLOOKUP(DATE(YEAR($A101),$B101,I101),入力シート②!$B:$H,3,0))</f>
        <v/>
      </c>
      <c r="J103" s="66" t="str">
        <f>IF(VLOOKUP(DATE(YEAR($A101),$B101,J101),入力シート②!$B:$H,3,0)=0,"",VLOOKUP(DATE(YEAR($A101),$B101,J101),入力シート②!$B:$H,3,0))</f>
        <v/>
      </c>
      <c r="K103" s="66" t="str">
        <f>IF(VLOOKUP(DATE(YEAR($A101),$B101,K101),入力シート②!$B:$H,3,0)=0,"",VLOOKUP(DATE(YEAR($A101),$B101,K101),入力シート②!$B:$H,3,0))</f>
        <v/>
      </c>
      <c r="L103" s="66" t="str">
        <f>IF(VLOOKUP(DATE(YEAR($A101),$B101,L101),入力シート②!$B:$H,3,0)=0,"",VLOOKUP(DATE(YEAR($A101),$B101,L101),入力シート②!$B:$H,3,0))</f>
        <v/>
      </c>
      <c r="M103" s="66" t="str">
        <f>IF(VLOOKUP(DATE(YEAR($A101),$B101,M101),入力シート②!$B:$H,3,0)=0,"",VLOOKUP(DATE(YEAR($A101),$B101,M101),入力シート②!$B:$H,3,0))</f>
        <v/>
      </c>
      <c r="N103" s="66" t="str">
        <f>IF(VLOOKUP(DATE(YEAR($A101),$B101,N101),入力シート②!$B:$H,3,0)=0,"",VLOOKUP(DATE(YEAR($A101),$B101,N101),入力シート②!$B:$H,3,0))</f>
        <v/>
      </c>
      <c r="O103" s="66" t="str">
        <f>IF(VLOOKUP(DATE(YEAR($A101),$B101,O101),入力シート②!$B:$H,3,0)=0,"",VLOOKUP(DATE(YEAR($A101),$B101,O101),入力シート②!$B:$H,3,0))</f>
        <v/>
      </c>
      <c r="P103" s="66" t="str">
        <f>IF(VLOOKUP(DATE(YEAR($A101),$B101,P101),入力シート②!$B:$H,3,0)=0,"",VLOOKUP(DATE(YEAR($A101),$B101,P101),入力シート②!$B:$H,3,0))</f>
        <v/>
      </c>
      <c r="Q103" s="66" t="str">
        <f>IF(VLOOKUP(DATE(YEAR($A101),$B101,Q101),入力シート②!$B:$H,3,0)=0,"",VLOOKUP(DATE(YEAR($A101),$B101,Q101),入力シート②!$B:$H,3,0))</f>
        <v/>
      </c>
      <c r="R103" s="66" t="str">
        <f>IF(VLOOKUP(DATE(YEAR($A101),$B101,R101),入力シート②!$B:$H,3,0)=0,"",VLOOKUP(DATE(YEAR($A101),$B101,R101),入力シート②!$B:$H,3,0))</f>
        <v/>
      </c>
      <c r="S103" s="66" t="str">
        <f>IF(VLOOKUP(DATE(YEAR($A101),$B101,S101),入力シート②!$B:$H,3,0)=0,"",VLOOKUP(DATE(YEAR($A101),$B101,S101),入力シート②!$B:$H,3,0))</f>
        <v/>
      </c>
      <c r="T103" s="66" t="str">
        <f>IF(VLOOKUP(DATE(YEAR($A101),$B101,T101),入力シート②!$B:$H,3,0)=0,"",VLOOKUP(DATE(YEAR($A101),$B101,T101),入力シート②!$B:$H,3,0))</f>
        <v/>
      </c>
      <c r="U103" s="66" t="str">
        <f>IF(VLOOKUP(DATE(YEAR($A101),$B101,U101),入力シート②!$B:$H,3,0)=0,"",VLOOKUP(DATE(YEAR($A101),$B101,U101),入力シート②!$B:$H,3,0))</f>
        <v/>
      </c>
      <c r="V103" s="66" t="str">
        <f>IF(VLOOKUP(DATE(YEAR($A101),$B101,V101),入力シート②!$B:$H,3,0)=0,"",VLOOKUP(DATE(YEAR($A101),$B101,V101),入力シート②!$B:$H,3,0))</f>
        <v/>
      </c>
      <c r="W103" s="66" t="str">
        <f>IF(VLOOKUP(DATE(YEAR($A101),$B101,W101),入力シート②!$B:$H,3,0)=0,"",VLOOKUP(DATE(YEAR($A101),$B101,W101),入力シート②!$B:$H,3,0))</f>
        <v/>
      </c>
      <c r="X103" s="66" t="str">
        <f>IF(VLOOKUP(DATE(YEAR($A101),$B101,X101),入力シート②!$B:$H,3,0)=0,"",VLOOKUP(DATE(YEAR($A101),$B101,X101),入力シート②!$B:$H,3,0))</f>
        <v/>
      </c>
      <c r="Y103" s="66" t="str">
        <f>IF(VLOOKUP(DATE(YEAR($A101),$B101,Y101),入力シート②!$B:$H,3,0)=0,"",VLOOKUP(DATE(YEAR($A101),$B101,Y101),入力シート②!$B:$H,3,0))</f>
        <v/>
      </c>
      <c r="Z103" s="66" t="str">
        <f>IF(VLOOKUP(DATE(YEAR($A101),$B101,Z101),入力シート②!$B:$H,3,0)=0,"",VLOOKUP(DATE(YEAR($A101),$B101,Z101),入力シート②!$B:$H,3,0))</f>
        <v/>
      </c>
      <c r="AA103" s="66" t="str">
        <f>IF(VLOOKUP(DATE(YEAR($A101),$B101,AA101),入力シート②!$B:$H,3,0)=0,"",VLOOKUP(DATE(YEAR($A101),$B101,AA101),入力シート②!$B:$H,3,0))</f>
        <v/>
      </c>
      <c r="AB103" s="66" t="str">
        <f>IF(VLOOKUP(DATE(YEAR($A101),$B101,AB101),入力シート②!$B:$H,3,0)=0,"",VLOOKUP(DATE(YEAR($A101),$B101,AB101),入力シート②!$B:$H,3,0))</f>
        <v/>
      </c>
      <c r="AC103" s="66" t="str">
        <f>IF(VLOOKUP(DATE(YEAR($A101),$B101,AC101),入力シート②!$B:$H,3,0)=0,"",VLOOKUP(DATE(YEAR($A101),$B101,AC101),入力シート②!$B:$H,3,0))</f>
        <v/>
      </c>
      <c r="AD103" s="66" t="str">
        <f>IF(VLOOKUP(DATE(YEAR($A101),$B101,AD101),入力シート②!$B:$H,3,0)=0,"",VLOOKUP(DATE(YEAR($A101),$B101,AD101),入力シート②!$B:$H,3,0))</f>
        <v/>
      </c>
      <c r="AE103" s="66" t="str">
        <f>IF(VLOOKUP(DATE(YEAR($A101),$B101,AE101),入力シート②!$B:$H,3,0)=0,"",VLOOKUP(DATE(YEAR($A101),$B101,AE101),入力シート②!$B:$H,3,0))</f>
        <v/>
      </c>
      <c r="AF103" s="66" t="str">
        <f>IF(VLOOKUP(DATE(YEAR($A101),$B101,AF101),入力シート②!$B:$H,3,0)=0,"",VLOOKUP(DATE(YEAR($A101),$B101,AF101),入力シート②!$B:$H,3,0))</f>
        <v/>
      </c>
      <c r="AG103" s="66" t="str">
        <f>IF(DAY(EOMONTH($A101,0))&lt;29,"",IF(VLOOKUP(DATE(YEAR($A101),$B101,AG101),入力シート②!$B:$H,3,0)=0,"",VLOOKUP(DATE(YEAR($A101),$B101,AG101),入力シート②!$B:$H,3,0)))</f>
        <v/>
      </c>
      <c r="AH103" s="66" t="str">
        <f>IF(DAY(EOMONTH($A101,0))&lt;30,"",IF(VLOOKUP(DATE(YEAR($A101),$B101,AH101),入力シート②!$B:$H,3,0)=0,"",VLOOKUP(DATE(YEAR($A101),$B101,AH101),入力シート②!$B:$H,3,0)))</f>
        <v/>
      </c>
      <c r="AI103" s="71" t="str">
        <f>IF(DAY(EOMONTH($A101,0))&lt;31,"",IF(VLOOKUP(DATE(YEAR($A101),$B101,AI101),入力シート②!$B:$H,3,0)=0,"",VLOOKUP(DATE(YEAR($A101),$B101,AI101),入力シート②!$B:$H,3,0)))</f>
        <v/>
      </c>
      <c r="AJ103" s="115" t="s">
        <v>38</v>
      </c>
      <c r="AK103" s="116"/>
      <c r="AL103" s="116"/>
      <c r="AM103" s="116"/>
      <c r="AN103" s="116"/>
      <c r="AO103" s="116"/>
      <c r="AP103" s="119" t="str">
        <f>IF(COUNTIF(E103:AI103,"■")=0,"",ROUNDDOWN(AP102/AL101,4))</f>
        <v/>
      </c>
      <c r="AQ103" s="120"/>
      <c r="AR103" s="11"/>
      <c r="AS103" s="43"/>
      <c r="AT103" s="113" t="s">
        <v>47</v>
      </c>
      <c r="AU103" s="113" t="s">
        <v>9</v>
      </c>
      <c r="AV103" s="113" t="s">
        <v>45</v>
      </c>
      <c r="AW103" s="113" t="s">
        <v>43</v>
      </c>
    </row>
    <row r="104" spans="1:49" ht="16.5" customHeight="1">
      <c r="A104" s="143"/>
      <c r="B104" s="146"/>
      <c r="C104" s="125" t="s">
        <v>36</v>
      </c>
      <c r="D104" s="126"/>
      <c r="E104" s="65" t="str">
        <f>IF(VLOOKUP(DATE(YEAR($A101),$B101,E101),入力シート②!$B:$H,4,0)=0,"",VLOOKUP(DATE(YEAR($A101),$B101,E101),入力シート②!$B:$H,4,0))</f>
        <v/>
      </c>
      <c r="F104" s="66" t="str">
        <f>IF(VLOOKUP(DATE(YEAR($A101),$B101,F101),入力シート②!$B:$H,4,0)=0,"",VLOOKUP(DATE(YEAR($A101),$B101,F101),入力シート②!$B:$H,4,0))</f>
        <v/>
      </c>
      <c r="G104" s="66" t="str">
        <f>IF(VLOOKUP(DATE(YEAR($A101),$B101,G101),入力シート②!$B:$H,4,0)=0,"",VLOOKUP(DATE(YEAR($A101),$B101,G101),入力シート②!$B:$H,4,0))</f>
        <v/>
      </c>
      <c r="H104" s="66" t="str">
        <f>IF(VLOOKUP(DATE(YEAR($A101),$B101,H101),入力シート②!$B:$H,4,0)=0,"",VLOOKUP(DATE(YEAR($A101),$B101,H101),入力シート②!$B:$H,4,0))</f>
        <v/>
      </c>
      <c r="I104" s="66" t="str">
        <f>IF(VLOOKUP(DATE(YEAR($A101),$B101,I101),入力シート②!$B:$H,4,0)=0,"",VLOOKUP(DATE(YEAR($A101),$B101,I101),入力シート②!$B:$H,4,0))</f>
        <v/>
      </c>
      <c r="J104" s="66" t="str">
        <f>IF(VLOOKUP(DATE(YEAR($A101),$B101,J101),入力シート②!$B:$H,4,0)=0,"",VLOOKUP(DATE(YEAR($A101),$B101,J101),入力シート②!$B:$H,4,0))</f>
        <v/>
      </c>
      <c r="K104" s="66" t="str">
        <f>IF(VLOOKUP(DATE(YEAR($A101),$B101,K101),入力シート②!$B:$H,4,0)=0,"",VLOOKUP(DATE(YEAR($A101),$B101,K101),入力シート②!$B:$H,4,0))</f>
        <v/>
      </c>
      <c r="L104" s="66" t="str">
        <f>IF(VLOOKUP(DATE(YEAR($A101),$B101,L101),入力シート②!$B:$H,4,0)=0,"",VLOOKUP(DATE(YEAR($A101),$B101,L101),入力シート②!$B:$H,4,0))</f>
        <v/>
      </c>
      <c r="M104" s="66" t="str">
        <f>IF(VLOOKUP(DATE(YEAR($A101),$B101,M101),入力シート②!$B:$H,4,0)=0,"",VLOOKUP(DATE(YEAR($A101),$B101,M101),入力シート②!$B:$H,4,0))</f>
        <v/>
      </c>
      <c r="N104" s="66" t="str">
        <f>IF(VLOOKUP(DATE(YEAR($A101),$B101,N101),入力シート②!$B:$H,4,0)=0,"",VLOOKUP(DATE(YEAR($A101),$B101,N101),入力シート②!$B:$H,4,0))</f>
        <v/>
      </c>
      <c r="O104" s="66" t="str">
        <f>IF(VLOOKUP(DATE(YEAR($A101),$B101,O101),入力シート②!$B:$H,4,0)=0,"",VLOOKUP(DATE(YEAR($A101),$B101,O101),入力シート②!$B:$H,4,0))</f>
        <v/>
      </c>
      <c r="P104" s="66" t="str">
        <f>IF(VLOOKUP(DATE(YEAR($A101),$B101,P101),入力シート②!$B:$H,4,0)=0,"",VLOOKUP(DATE(YEAR($A101),$B101,P101),入力シート②!$B:$H,4,0))</f>
        <v/>
      </c>
      <c r="Q104" s="66" t="str">
        <f>IF(VLOOKUP(DATE(YEAR($A101),$B101,Q101),入力シート②!$B:$H,4,0)=0,"",VLOOKUP(DATE(YEAR($A101),$B101,Q101),入力シート②!$B:$H,4,0))</f>
        <v/>
      </c>
      <c r="R104" s="66" t="str">
        <f>IF(VLOOKUP(DATE(YEAR($A101),$B101,R101),入力シート②!$B:$H,4,0)=0,"",VLOOKUP(DATE(YEAR($A101),$B101,R101),入力シート②!$B:$H,4,0))</f>
        <v/>
      </c>
      <c r="S104" s="66" t="str">
        <f>IF(VLOOKUP(DATE(YEAR($A101),$B101,S101),入力シート②!$B:$H,4,0)=0,"",VLOOKUP(DATE(YEAR($A101),$B101,S101),入力シート②!$B:$H,4,0))</f>
        <v/>
      </c>
      <c r="T104" s="66" t="str">
        <f>IF(VLOOKUP(DATE(YEAR($A101),$B101,T101),入力シート②!$B:$H,4,0)=0,"",VLOOKUP(DATE(YEAR($A101),$B101,T101),入力シート②!$B:$H,4,0))</f>
        <v/>
      </c>
      <c r="U104" s="66" t="str">
        <f>IF(VLOOKUP(DATE(YEAR($A101),$B101,U101),入力シート②!$B:$H,4,0)=0,"",VLOOKUP(DATE(YEAR($A101),$B101,U101),入力シート②!$B:$H,4,0))</f>
        <v/>
      </c>
      <c r="V104" s="66" t="str">
        <f>IF(VLOOKUP(DATE(YEAR($A101),$B101,V101),入力シート②!$B:$H,4,0)=0,"",VLOOKUP(DATE(YEAR($A101),$B101,V101),入力シート②!$B:$H,4,0))</f>
        <v/>
      </c>
      <c r="W104" s="66" t="str">
        <f>IF(VLOOKUP(DATE(YEAR($A101),$B101,W101),入力シート②!$B:$H,4,0)=0,"",VLOOKUP(DATE(YEAR($A101),$B101,W101),入力シート②!$B:$H,4,0))</f>
        <v/>
      </c>
      <c r="X104" s="66" t="str">
        <f>IF(VLOOKUP(DATE(YEAR($A101),$B101,X101),入力シート②!$B:$H,4,0)=0,"",VLOOKUP(DATE(YEAR($A101),$B101,X101),入力シート②!$B:$H,4,0))</f>
        <v/>
      </c>
      <c r="Y104" s="66" t="str">
        <f>IF(VLOOKUP(DATE(YEAR($A101),$B101,Y101),入力シート②!$B:$H,4,0)=0,"",VLOOKUP(DATE(YEAR($A101),$B101,Y101),入力シート②!$B:$H,4,0))</f>
        <v/>
      </c>
      <c r="Z104" s="66" t="str">
        <f>IF(VLOOKUP(DATE(YEAR($A101),$B101,Z101),入力シート②!$B:$H,4,0)=0,"",VLOOKUP(DATE(YEAR($A101),$B101,Z101),入力シート②!$B:$H,4,0))</f>
        <v/>
      </c>
      <c r="AA104" s="66" t="str">
        <f>IF(VLOOKUP(DATE(YEAR($A101),$B101,AA101),入力シート②!$B:$H,4,0)=0,"",VLOOKUP(DATE(YEAR($A101),$B101,AA101),入力シート②!$B:$H,4,0))</f>
        <v/>
      </c>
      <c r="AB104" s="66" t="str">
        <f>IF(VLOOKUP(DATE(YEAR($A101),$B101,AB101),入力シート②!$B:$H,4,0)=0,"",VLOOKUP(DATE(YEAR($A101),$B101,AB101),入力シート②!$B:$H,4,0))</f>
        <v/>
      </c>
      <c r="AC104" s="66" t="str">
        <f>IF(VLOOKUP(DATE(YEAR($A101),$B101,AC101),入力シート②!$B:$H,4,0)=0,"",VLOOKUP(DATE(YEAR($A101),$B101,AC101),入力シート②!$B:$H,4,0))</f>
        <v/>
      </c>
      <c r="AD104" s="66" t="str">
        <f>IF(VLOOKUP(DATE(YEAR($A101),$B101,AD101),入力シート②!$B:$H,4,0)=0,"",VLOOKUP(DATE(YEAR($A101),$B101,AD101),入力シート②!$B:$H,4,0))</f>
        <v/>
      </c>
      <c r="AE104" s="66" t="str">
        <f>IF(VLOOKUP(DATE(YEAR($A101),$B101,AE101),入力シート②!$B:$H,4,0)=0,"",VLOOKUP(DATE(YEAR($A101),$B101,AE101),入力シート②!$B:$H,4,0))</f>
        <v/>
      </c>
      <c r="AF104" s="66" t="str">
        <f>IF(VLOOKUP(DATE(YEAR($A101),$B101,AF101),入力シート②!$B:$H,4,0)=0,"",VLOOKUP(DATE(YEAR($A101),$B101,AF101),入力シート②!$B:$H,4,0))</f>
        <v/>
      </c>
      <c r="AG104" s="66" t="str">
        <f>IF(DAY(EOMONTH($A101,0))&lt;29,"",IF(VLOOKUP(DATE(YEAR($A101),$B101,AG101),入力シート②!$B:$H,4,0)=0,"",VLOOKUP(DATE(YEAR($A101),$B101,AG101),入力シート②!$B:$H,4,0)))</f>
        <v/>
      </c>
      <c r="AH104" s="66" t="str">
        <f>IF(DAY(EOMONTH($A101,0))&lt;30,"",IF(VLOOKUP(DATE(YEAR($A101),$B101,AH101),入力シート②!$B:$H,4,0)=0,"",VLOOKUP(DATE(YEAR($A101),$B101,AH101),入力シート②!$B:$H,4,0)))</f>
        <v/>
      </c>
      <c r="AI104" s="71" t="str">
        <f>IF(DAY(EOMONTH($A101,0))&lt;31,"",IF(VLOOKUP(DATE(YEAR($A101),$B101,AI101),入力シート②!$B:$H,4,0)=0,"",VLOOKUP(DATE(YEAR($A101),$B101,AI101),入力シート②!$B:$H,4,0)))</f>
        <v/>
      </c>
      <c r="AJ104" s="131" t="s">
        <v>8</v>
      </c>
      <c r="AK104" s="109"/>
      <c r="AL104" s="109"/>
      <c r="AM104" s="109"/>
      <c r="AN104" s="109"/>
      <c r="AO104" s="109"/>
      <c r="AP104" s="109" t="str">
        <f>IF(COUNTIF(E103:AI103,"■")=0,"",IF(OR(AP102&gt;=AP101,AP103&gt;=0.285),"達成","×"))</f>
        <v/>
      </c>
      <c r="AQ104" s="110"/>
      <c r="AT104" s="114"/>
      <c r="AU104" s="114"/>
      <c r="AV104" s="114"/>
      <c r="AW104" s="114"/>
    </row>
    <row r="105" spans="1:49" ht="16.5" customHeight="1">
      <c r="A105" s="144"/>
      <c r="B105" s="147"/>
      <c r="C105" s="127" t="s">
        <v>4</v>
      </c>
      <c r="D105" s="128"/>
      <c r="E105" s="61" t="str">
        <f ca="1">VLOOKUP(DATE(YEAR($A101),B101,E101),入力シート②!$B:$H,7,0)</f>
        <v/>
      </c>
      <c r="F105" s="62" t="str">
        <f ca="1">VLOOKUP(DATE(YEAR($A101),B101,F101),入力シート②!$B:$H,7,0)</f>
        <v/>
      </c>
      <c r="G105" s="62" t="str">
        <f ca="1">VLOOKUP(DATE(YEAR($A101),B101,G101),入力シート②!$B:$H,7,0)</f>
        <v/>
      </c>
      <c r="H105" s="62" t="str">
        <f ca="1">VLOOKUP(DATE(YEAR($A101),B101,H101),入力シート②!$B:$H,7,0)</f>
        <v/>
      </c>
      <c r="I105" s="62" t="str">
        <f ca="1">VLOOKUP(DATE(YEAR($A101),B101,I101),入力シート②!$B:$H,7,0)</f>
        <v/>
      </c>
      <c r="J105" s="62" t="str">
        <f ca="1">VLOOKUP(DATE(YEAR($A101),B101,J101),入力シート②!$B:$H,7,0)</f>
        <v/>
      </c>
      <c r="K105" s="62" t="str">
        <f ca="1">VLOOKUP(DATE(YEAR($A101),B101,K101),入力シート②!$B:$H,7,0)</f>
        <v/>
      </c>
      <c r="L105" s="62" t="str">
        <f ca="1">VLOOKUP(DATE(YEAR($A101),B101,L101),入力シート②!$B:$H,7,0)</f>
        <v/>
      </c>
      <c r="M105" s="62" t="str">
        <f ca="1">VLOOKUP(DATE(YEAR($A101),B101,M101),入力シート②!$B:$H,7,0)</f>
        <v/>
      </c>
      <c r="N105" s="62" t="str">
        <f ca="1">VLOOKUP(DATE(YEAR($A101),B101,N101),入力シート②!$B:$H,7,0)</f>
        <v/>
      </c>
      <c r="O105" s="62" t="str">
        <f ca="1">VLOOKUP(DATE(YEAR($A101),B101,O101),入力シート②!$B:$H,7,0)</f>
        <v/>
      </c>
      <c r="P105" s="62" t="str">
        <f ca="1">VLOOKUP(DATE(YEAR($A101),B101,P101),入力シート②!$B:$H,7,0)</f>
        <v/>
      </c>
      <c r="Q105" s="62" t="str">
        <f ca="1">VLOOKUP(DATE(YEAR($A101),B101,Q101),入力シート②!$B:$H,7,0)</f>
        <v/>
      </c>
      <c r="R105" s="62" t="str">
        <f ca="1">VLOOKUP(DATE(YEAR($A101),B101,R101),入力シート②!$B:$H,7,0)</f>
        <v/>
      </c>
      <c r="S105" s="62" t="str">
        <f ca="1">VLOOKUP(DATE(YEAR($A101),B101,S101),入力シート②!$B:$H,7,0)</f>
        <v/>
      </c>
      <c r="T105" s="62" t="str">
        <f ca="1">VLOOKUP(DATE(YEAR($A101),B101,T101),入力シート②!$B:$H,7,0)</f>
        <v/>
      </c>
      <c r="U105" s="62" t="str">
        <f ca="1">VLOOKUP(DATE(YEAR($A101),B101,U101),入力シート②!$B:$H,7,0)</f>
        <v/>
      </c>
      <c r="V105" s="62" t="str">
        <f ca="1">VLOOKUP(DATE(YEAR($A101),B101,V101),入力シート②!$B:$H,7,0)</f>
        <v/>
      </c>
      <c r="W105" s="62" t="str">
        <f ca="1">VLOOKUP(DATE(YEAR($A101),B101,W101),入力シート②!$B:$H,7,0)</f>
        <v/>
      </c>
      <c r="X105" s="62" t="str">
        <f ca="1">VLOOKUP(DATE(YEAR($A101),B101,X101),入力シート②!$B:$H,7,0)</f>
        <v/>
      </c>
      <c r="Y105" s="62" t="str">
        <f ca="1">VLOOKUP(DATE(YEAR($A101),B101,Y101),入力シート②!$B:$H,7,0)</f>
        <v/>
      </c>
      <c r="Z105" s="62" t="str">
        <f ca="1">VLOOKUP(DATE(YEAR($A101),B101,Z101),入力シート②!$B:$H,7,0)</f>
        <v/>
      </c>
      <c r="AA105" s="62" t="str">
        <f ca="1">VLOOKUP(DATE(YEAR($A101),B101,AA101),入力シート②!$B:$H,7,0)</f>
        <v/>
      </c>
      <c r="AB105" s="62" t="str">
        <f ca="1">VLOOKUP(DATE(YEAR($A101),B101,AB101),入力シート②!$B:$H,7,0)</f>
        <v/>
      </c>
      <c r="AC105" s="62" t="str">
        <f ca="1">VLOOKUP(DATE(YEAR($A101),B101,AC101),入力シート②!$B:$H,7,0)</f>
        <v/>
      </c>
      <c r="AD105" s="62" t="str">
        <f ca="1">VLOOKUP(DATE(YEAR($A101),B101,AD101),入力シート②!$B:$H,7,0)</f>
        <v/>
      </c>
      <c r="AE105" s="62" t="str">
        <f ca="1">VLOOKUP(DATE(YEAR($A101),B101,AE101),入力シート②!$B:$H,7,0)</f>
        <v/>
      </c>
      <c r="AF105" s="62" t="str">
        <f ca="1">VLOOKUP(DATE(YEAR($A101),B101,AF101),入力シート②!$B:$H,7,0)</f>
        <v/>
      </c>
      <c r="AG105" s="62" t="str">
        <f ca="1">IF(DAY(EOMONTH($A101,0))&lt;29,"",VLOOKUP(DATE(YEAR($A101),$B101,AG101),入力シート②!$B:$H,7,0))</f>
        <v/>
      </c>
      <c r="AH105" s="62" t="str">
        <f ca="1">IF(DAY(EOMONTH($A101,0))&lt;30,"",VLOOKUP(DATE(YEAR($A101),$B101,AH101),入力シート②!$B:$H,7,0))</f>
        <v/>
      </c>
      <c r="AI105" s="72" t="str">
        <f ca="1">IF(DAY(EOMONTH($A101,0))&lt;31,"",VLOOKUP(DATE(YEAR($A101),$B101,AI101),入力シート②!$B:$H,7,0))</f>
        <v/>
      </c>
      <c r="AJ105" s="111" t="s">
        <v>45</v>
      </c>
      <c r="AK105" s="112"/>
      <c r="AL105" s="112" t="str">
        <f ca="1">IF(COUNTIF(E105:AI105,"-")+COUNTIF(E105:AI105,"達成")+COUNTIF(E105:AI105,"×")=0,"",COUNTIF(E105:AI105,"達成")+COUNTIF(E105:AI105,"×"))</f>
        <v/>
      </c>
      <c r="AM105" s="112"/>
      <c r="AN105" s="112" t="s">
        <v>43</v>
      </c>
      <c r="AO105" s="112"/>
      <c r="AP105" s="109" t="str">
        <f ca="1">IF(COUNTIF(E105:AI105,"-")+COUNTIF(E105:AI105,"達成")+COUNTIF(E105:AI105,"×")=0,"",COUNTIF(E105:AI105,"達成"))</f>
        <v/>
      </c>
      <c r="AQ105" s="110"/>
      <c r="AT105" s="31">
        <f>IF(AP104="達成",1,0)</f>
        <v>0</v>
      </c>
      <c r="AU105" s="31">
        <f>IF(AP104="×",1,0)</f>
        <v>0</v>
      </c>
      <c r="AV105" s="31" t="str">
        <f ca="1">AL105</f>
        <v/>
      </c>
      <c r="AW105" s="31" t="str">
        <f ca="1">AP105</f>
        <v/>
      </c>
    </row>
    <row r="106" spans="1:49" ht="16.5" customHeight="1">
      <c r="A106" s="132">
        <f>EOMONTH(A101,0)+1</f>
        <v>46844</v>
      </c>
      <c r="B106" s="145">
        <f t="shared" ref="B106" si="477">MONTH(A106)</f>
        <v>4</v>
      </c>
      <c r="C106" s="129" t="s">
        <v>0</v>
      </c>
      <c r="D106" s="130"/>
      <c r="E106" s="63">
        <v>1</v>
      </c>
      <c r="F106" s="64">
        <v>2</v>
      </c>
      <c r="G106" s="64">
        <v>3</v>
      </c>
      <c r="H106" s="64">
        <v>4</v>
      </c>
      <c r="I106" s="64">
        <v>5</v>
      </c>
      <c r="J106" s="64">
        <v>6</v>
      </c>
      <c r="K106" s="64">
        <v>7</v>
      </c>
      <c r="L106" s="64">
        <v>8</v>
      </c>
      <c r="M106" s="64">
        <v>9</v>
      </c>
      <c r="N106" s="64">
        <v>10</v>
      </c>
      <c r="O106" s="64">
        <v>11</v>
      </c>
      <c r="P106" s="64">
        <v>12</v>
      </c>
      <c r="Q106" s="64">
        <v>13</v>
      </c>
      <c r="R106" s="64">
        <v>14</v>
      </c>
      <c r="S106" s="64">
        <v>15</v>
      </c>
      <c r="T106" s="64">
        <v>16</v>
      </c>
      <c r="U106" s="64">
        <v>17</v>
      </c>
      <c r="V106" s="64">
        <v>18</v>
      </c>
      <c r="W106" s="64">
        <v>19</v>
      </c>
      <c r="X106" s="64">
        <v>20</v>
      </c>
      <c r="Y106" s="64">
        <v>21</v>
      </c>
      <c r="Z106" s="64">
        <v>22</v>
      </c>
      <c r="AA106" s="64">
        <v>23</v>
      </c>
      <c r="AB106" s="64">
        <v>24</v>
      </c>
      <c r="AC106" s="64">
        <v>25</v>
      </c>
      <c r="AD106" s="64">
        <v>26</v>
      </c>
      <c r="AE106" s="64">
        <v>27</v>
      </c>
      <c r="AF106" s="64">
        <v>28</v>
      </c>
      <c r="AG106" s="64">
        <f>IF(DAY(EOMONTH($A106,0))&lt;29,"",29)</f>
        <v>29</v>
      </c>
      <c r="AH106" s="64">
        <f>IF(DAY(EOMONTH($A106,0))&lt;30,"",30)</f>
        <v>30</v>
      </c>
      <c r="AI106" s="67" t="str">
        <f>IF(DAY(EOMONTH($A106,0))&lt;31,"",31)</f>
        <v/>
      </c>
      <c r="AJ106" s="150" t="s">
        <v>42</v>
      </c>
      <c r="AK106" s="151"/>
      <c r="AL106" s="151" t="str">
        <f>IF(COUNTIF(E108:AI108,"■")=0,"",COUNTIF(E108:AI108,"■"))</f>
        <v/>
      </c>
      <c r="AM106" s="151"/>
      <c r="AN106" s="151" t="s">
        <v>44</v>
      </c>
      <c r="AO106" s="151"/>
      <c r="AP106" s="121" t="str">
        <f>IF(COUNTIF(E108:AI108,"■")=0,"",COUNTIFS(E107:AI107,1,E108:AI108,"■")+COUNTIFS(E107:AI107,7,E108:AI108,"■"))</f>
        <v/>
      </c>
      <c r="AQ106" s="122"/>
    </row>
    <row r="107" spans="1:49" ht="16.5" customHeight="1">
      <c r="A107" s="143"/>
      <c r="B107" s="146"/>
      <c r="C107" s="123" t="s">
        <v>1</v>
      </c>
      <c r="D107" s="124"/>
      <c r="E107" s="68">
        <f>WEEKDAY(DATE(YEAR($A106),$B106,E106),1)</f>
        <v>7</v>
      </c>
      <c r="F107" s="69">
        <f t="shared" ref="F107" si="478">WEEKDAY(DATE(YEAR($A106),$B106,F106),1)</f>
        <v>1</v>
      </c>
      <c r="G107" s="69">
        <f t="shared" ref="G107" si="479">WEEKDAY(DATE(YEAR($A106),$B106,G106),1)</f>
        <v>2</v>
      </c>
      <c r="H107" s="69">
        <f t="shared" ref="H107" si="480">WEEKDAY(DATE(YEAR($A106),$B106,H106),1)</f>
        <v>3</v>
      </c>
      <c r="I107" s="69">
        <f t="shared" ref="I107" si="481">WEEKDAY(DATE(YEAR($A106),$B106,I106),1)</f>
        <v>4</v>
      </c>
      <c r="J107" s="69">
        <f t="shared" ref="J107" si="482">WEEKDAY(DATE(YEAR($A106),$B106,J106),1)</f>
        <v>5</v>
      </c>
      <c r="K107" s="69">
        <f t="shared" ref="K107" si="483">WEEKDAY(DATE(YEAR($A106),$B106,K106),1)</f>
        <v>6</v>
      </c>
      <c r="L107" s="69">
        <f t="shared" ref="L107" si="484">WEEKDAY(DATE(YEAR($A106),$B106,L106),1)</f>
        <v>7</v>
      </c>
      <c r="M107" s="69">
        <f t="shared" ref="M107" si="485">WEEKDAY(DATE(YEAR($A106),$B106,M106),1)</f>
        <v>1</v>
      </c>
      <c r="N107" s="69">
        <f t="shared" ref="N107" si="486">WEEKDAY(DATE(YEAR($A106),$B106,N106),1)</f>
        <v>2</v>
      </c>
      <c r="O107" s="69">
        <f t="shared" ref="O107" si="487">WEEKDAY(DATE(YEAR($A106),$B106,O106),1)</f>
        <v>3</v>
      </c>
      <c r="P107" s="69">
        <f t="shared" ref="P107" si="488">WEEKDAY(DATE(YEAR($A106),$B106,P106),1)</f>
        <v>4</v>
      </c>
      <c r="Q107" s="69">
        <f t="shared" ref="Q107" si="489">WEEKDAY(DATE(YEAR($A106),$B106,Q106),1)</f>
        <v>5</v>
      </c>
      <c r="R107" s="69">
        <f t="shared" ref="R107" si="490">WEEKDAY(DATE(YEAR($A106),$B106,R106),1)</f>
        <v>6</v>
      </c>
      <c r="S107" s="69">
        <f t="shared" ref="S107" si="491">WEEKDAY(DATE(YEAR($A106),$B106,S106),1)</f>
        <v>7</v>
      </c>
      <c r="T107" s="69">
        <f t="shared" ref="T107" si="492">WEEKDAY(DATE(YEAR($A106),$B106,T106),1)</f>
        <v>1</v>
      </c>
      <c r="U107" s="69">
        <f t="shared" ref="U107" si="493">WEEKDAY(DATE(YEAR($A106),$B106,U106),1)</f>
        <v>2</v>
      </c>
      <c r="V107" s="69">
        <f t="shared" ref="V107" si="494">WEEKDAY(DATE(YEAR($A106),$B106,V106),1)</f>
        <v>3</v>
      </c>
      <c r="W107" s="69">
        <f t="shared" ref="W107" si="495">WEEKDAY(DATE(YEAR($A106),$B106,W106),1)</f>
        <v>4</v>
      </c>
      <c r="X107" s="69">
        <f t="shared" ref="X107" si="496">WEEKDAY(DATE(YEAR($A106),$B106,X106),1)</f>
        <v>5</v>
      </c>
      <c r="Y107" s="69">
        <f t="shared" ref="Y107" si="497">WEEKDAY(DATE(YEAR($A106),$B106,Y106),1)</f>
        <v>6</v>
      </c>
      <c r="Z107" s="69">
        <f t="shared" ref="Z107" si="498">WEEKDAY(DATE(YEAR($A106),$B106,Z106),1)</f>
        <v>7</v>
      </c>
      <c r="AA107" s="69">
        <f t="shared" ref="AA107" si="499">WEEKDAY(DATE(YEAR($A106),$B106,AA106),1)</f>
        <v>1</v>
      </c>
      <c r="AB107" s="69">
        <f t="shared" ref="AB107" si="500">WEEKDAY(DATE(YEAR($A106),$B106,AB106),1)</f>
        <v>2</v>
      </c>
      <c r="AC107" s="69">
        <f t="shared" ref="AC107" si="501">WEEKDAY(DATE(YEAR($A106),$B106,AC106),1)</f>
        <v>3</v>
      </c>
      <c r="AD107" s="69">
        <f t="shared" ref="AD107" si="502">WEEKDAY(DATE(YEAR($A106),$B106,AD106),1)</f>
        <v>4</v>
      </c>
      <c r="AE107" s="69">
        <f t="shared" ref="AE107" si="503">WEEKDAY(DATE(YEAR($A106),$B106,AE106),1)</f>
        <v>5</v>
      </c>
      <c r="AF107" s="69">
        <f t="shared" ref="AF107" si="504">WEEKDAY(DATE(YEAR($A106),$B106,AF106),1)</f>
        <v>6</v>
      </c>
      <c r="AG107" s="69">
        <f>IF(DAY(EOMONTH($A106,0))&lt;29,"",WEEKDAY(DATE(YEAR($A106),$B106,AG106),1))</f>
        <v>7</v>
      </c>
      <c r="AH107" s="69">
        <f>IF(DAY(EOMONTH($A106,0))&lt;30,"",WEEKDAY(DATE(YEAR($A106),$B106,AH106),1))</f>
        <v>1</v>
      </c>
      <c r="AI107" s="70" t="str">
        <f>IF(DAY(EOMONTH($A106,0))&lt;31,"",WEEKDAY(DATE(YEAR($A106),$B106,AI106),1))</f>
        <v/>
      </c>
      <c r="AJ107" s="115" t="s">
        <v>37</v>
      </c>
      <c r="AK107" s="116"/>
      <c r="AL107" s="116"/>
      <c r="AM107" s="116"/>
      <c r="AN107" s="116"/>
      <c r="AO107" s="116"/>
      <c r="AP107" s="117" t="str">
        <f>IF(COUNTIF(E108:AI108,"■")=0,"",COUNTIF(E109:AI109,"○")+COUNTIF(E109:AI109,"●"))</f>
        <v/>
      </c>
      <c r="AQ107" s="118"/>
      <c r="AR107" s="10"/>
    </row>
    <row r="108" spans="1:49" ht="16.5" customHeight="1">
      <c r="A108" s="143"/>
      <c r="B108" s="146"/>
      <c r="C108" s="123" t="s">
        <v>2</v>
      </c>
      <c r="D108" s="124"/>
      <c r="E108" s="65" t="str">
        <f>IF(VLOOKUP(DATE(YEAR($A106),$B106,E106),入力シート②!$B:$H,3,0)=0,"",VLOOKUP(DATE(YEAR($A106),$B106,E106),入力シート②!$B:$H,3,0))</f>
        <v/>
      </c>
      <c r="F108" s="66" t="str">
        <f>IF(VLOOKUP(DATE(YEAR($A106),$B106,F106),入力シート②!$B:$H,3,0)=0,"",VLOOKUP(DATE(YEAR($A106),$B106,F106),入力シート②!$B:$H,3,0))</f>
        <v/>
      </c>
      <c r="G108" s="66" t="str">
        <f>IF(VLOOKUP(DATE(YEAR($A106),$B106,G106),入力シート②!$B:$H,3,0)=0,"",VLOOKUP(DATE(YEAR($A106),$B106,G106),入力シート②!$B:$H,3,0))</f>
        <v/>
      </c>
      <c r="H108" s="66" t="str">
        <f>IF(VLOOKUP(DATE(YEAR($A106),$B106,H106),入力シート②!$B:$H,3,0)=0,"",VLOOKUP(DATE(YEAR($A106),$B106,H106),入力シート②!$B:$H,3,0))</f>
        <v/>
      </c>
      <c r="I108" s="66" t="str">
        <f>IF(VLOOKUP(DATE(YEAR($A106),$B106,I106),入力シート②!$B:$H,3,0)=0,"",VLOOKUP(DATE(YEAR($A106),$B106,I106),入力シート②!$B:$H,3,0))</f>
        <v/>
      </c>
      <c r="J108" s="66" t="str">
        <f>IF(VLOOKUP(DATE(YEAR($A106),$B106,J106),入力シート②!$B:$H,3,0)=0,"",VLOOKUP(DATE(YEAR($A106),$B106,J106),入力シート②!$B:$H,3,0))</f>
        <v/>
      </c>
      <c r="K108" s="66" t="str">
        <f>IF(VLOOKUP(DATE(YEAR($A106),$B106,K106),入力シート②!$B:$H,3,0)=0,"",VLOOKUP(DATE(YEAR($A106),$B106,K106),入力シート②!$B:$H,3,0))</f>
        <v/>
      </c>
      <c r="L108" s="66" t="str">
        <f>IF(VLOOKUP(DATE(YEAR($A106),$B106,L106),入力シート②!$B:$H,3,0)=0,"",VLOOKUP(DATE(YEAR($A106),$B106,L106),入力シート②!$B:$H,3,0))</f>
        <v/>
      </c>
      <c r="M108" s="66" t="str">
        <f>IF(VLOOKUP(DATE(YEAR($A106),$B106,M106),入力シート②!$B:$H,3,0)=0,"",VLOOKUP(DATE(YEAR($A106),$B106,M106),入力シート②!$B:$H,3,0))</f>
        <v/>
      </c>
      <c r="N108" s="66" t="str">
        <f>IF(VLOOKUP(DATE(YEAR($A106),$B106,N106),入力シート②!$B:$H,3,0)=0,"",VLOOKUP(DATE(YEAR($A106),$B106,N106),入力シート②!$B:$H,3,0))</f>
        <v/>
      </c>
      <c r="O108" s="66" t="str">
        <f>IF(VLOOKUP(DATE(YEAR($A106),$B106,O106),入力シート②!$B:$H,3,0)=0,"",VLOOKUP(DATE(YEAR($A106),$B106,O106),入力シート②!$B:$H,3,0))</f>
        <v/>
      </c>
      <c r="P108" s="66" t="str">
        <f>IF(VLOOKUP(DATE(YEAR($A106),$B106,P106),入力シート②!$B:$H,3,0)=0,"",VLOOKUP(DATE(YEAR($A106),$B106,P106),入力シート②!$B:$H,3,0))</f>
        <v/>
      </c>
      <c r="Q108" s="66" t="str">
        <f>IF(VLOOKUP(DATE(YEAR($A106),$B106,Q106),入力シート②!$B:$H,3,0)=0,"",VLOOKUP(DATE(YEAR($A106),$B106,Q106),入力シート②!$B:$H,3,0))</f>
        <v/>
      </c>
      <c r="R108" s="66" t="str">
        <f>IF(VLOOKUP(DATE(YEAR($A106),$B106,R106),入力シート②!$B:$H,3,0)=0,"",VLOOKUP(DATE(YEAR($A106),$B106,R106),入力シート②!$B:$H,3,0))</f>
        <v/>
      </c>
      <c r="S108" s="66" t="str">
        <f>IF(VLOOKUP(DATE(YEAR($A106),$B106,S106),入力シート②!$B:$H,3,0)=0,"",VLOOKUP(DATE(YEAR($A106),$B106,S106),入力シート②!$B:$H,3,0))</f>
        <v/>
      </c>
      <c r="T108" s="66" t="str">
        <f>IF(VLOOKUP(DATE(YEAR($A106),$B106,T106),入力シート②!$B:$H,3,0)=0,"",VLOOKUP(DATE(YEAR($A106),$B106,T106),入力シート②!$B:$H,3,0))</f>
        <v/>
      </c>
      <c r="U108" s="66" t="str">
        <f>IF(VLOOKUP(DATE(YEAR($A106),$B106,U106),入力シート②!$B:$H,3,0)=0,"",VLOOKUP(DATE(YEAR($A106),$B106,U106),入力シート②!$B:$H,3,0))</f>
        <v/>
      </c>
      <c r="V108" s="66" t="str">
        <f>IF(VLOOKUP(DATE(YEAR($A106),$B106,V106),入力シート②!$B:$H,3,0)=0,"",VLOOKUP(DATE(YEAR($A106),$B106,V106),入力シート②!$B:$H,3,0))</f>
        <v/>
      </c>
      <c r="W108" s="66" t="str">
        <f>IF(VLOOKUP(DATE(YEAR($A106),$B106,W106),入力シート②!$B:$H,3,0)=0,"",VLOOKUP(DATE(YEAR($A106),$B106,W106),入力シート②!$B:$H,3,0))</f>
        <v/>
      </c>
      <c r="X108" s="66" t="str">
        <f>IF(VLOOKUP(DATE(YEAR($A106),$B106,X106),入力シート②!$B:$H,3,0)=0,"",VLOOKUP(DATE(YEAR($A106),$B106,X106),入力シート②!$B:$H,3,0))</f>
        <v/>
      </c>
      <c r="Y108" s="66" t="str">
        <f>IF(VLOOKUP(DATE(YEAR($A106),$B106,Y106),入力シート②!$B:$H,3,0)=0,"",VLOOKUP(DATE(YEAR($A106),$B106,Y106),入力シート②!$B:$H,3,0))</f>
        <v/>
      </c>
      <c r="Z108" s="66" t="str">
        <f>IF(VLOOKUP(DATE(YEAR($A106),$B106,Z106),入力シート②!$B:$H,3,0)=0,"",VLOOKUP(DATE(YEAR($A106),$B106,Z106),入力シート②!$B:$H,3,0))</f>
        <v/>
      </c>
      <c r="AA108" s="66" t="str">
        <f>IF(VLOOKUP(DATE(YEAR($A106),$B106,AA106),入力シート②!$B:$H,3,0)=0,"",VLOOKUP(DATE(YEAR($A106),$B106,AA106),入力シート②!$B:$H,3,0))</f>
        <v/>
      </c>
      <c r="AB108" s="66" t="str">
        <f>IF(VLOOKUP(DATE(YEAR($A106),$B106,AB106),入力シート②!$B:$H,3,0)=0,"",VLOOKUP(DATE(YEAR($A106),$B106,AB106),入力シート②!$B:$H,3,0))</f>
        <v/>
      </c>
      <c r="AC108" s="66" t="str">
        <f>IF(VLOOKUP(DATE(YEAR($A106),$B106,AC106),入力シート②!$B:$H,3,0)=0,"",VLOOKUP(DATE(YEAR($A106),$B106,AC106),入力シート②!$B:$H,3,0))</f>
        <v/>
      </c>
      <c r="AD108" s="66" t="str">
        <f>IF(VLOOKUP(DATE(YEAR($A106),$B106,AD106),入力シート②!$B:$H,3,0)=0,"",VLOOKUP(DATE(YEAR($A106),$B106,AD106),入力シート②!$B:$H,3,0))</f>
        <v/>
      </c>
      <c r="AE108" s="66" t="str">
        <f>IF(VLOOKUP(DATE(YEAR($A106),$B106,AE106),入力シート②!$B:$H,3,0)=0,"",VLOOKUP(DATE(YEAR($A106),$B106,AE106),入力シート②!$B:$H,3,0))</f>
        <v/>
      </c>
      <c r="AF108" s="66" t="str">
        <f>IF(VLOOKUP(DATE(YEAR($A106),$B106,AF106),入力シート②!$B:$H,3,0)=0,"",VLOOKUP(DATE(YEAR($A106),$B106,AF106),入力シート②!$B:$H,3,0))</f>
        <v/>
      </c>
      <c r="AG108" s="66" t="str">
        <f>IF(DAY(EOMONTH($A106,0))&lt;29,"",IF(VLOOKUP(DATE(YEAR($A106),$B106,AG106),入力シート②!$B:$H,3,0)=0,"",VLOOKUP(DATE(YEAR($A106),$B106,AG106),入力シート②!$B:$H,3,0)))</f>
        <v/>
      </c>
      <c r="AH108" s="66" t="str">
        <f>IF(DAY(EOMONTH($A106,0))&lt;30,"",IF(VLOOKUP(DATE(YEAR($A106),$B106,AH106),入力シート②!$B:$H,3,0)=0,"",VLOOKUP(DATE(YEAR($A106),$B106,AH106),入力シート②!$B:$H,3,0)))</f>
        <v/>
      </c>
      <c r="AI108" s="71" t="str">
        <f>IF(DAY(EOMONTH($A106,0))&lt;31,"",IF(VLOOKUP(DATE(YEAR($A106),$B106,AI106),入力シート②!$B:$H,3,0)=0,"",VLOOKUP(DATE(YEAR($A106),$B106,AI106),入力シート②!$B:$H,3,0)))</f>
        <v/>
      </c>
      <c r="AJ108" s="115" t="s">
        <v>38</v>
      </c>
      <c r="AK108" s="116"/>
      <c r="AL108" s="116"/>
      <c r="AM108" s="116"/>
      <c r="AN108" s="116"/>
      <c r="AO108" s="116"/>
      <c r="AP108" s="119" t="str">
        <f>IF(COUNTIF(E108:AI108,"■")=0,"",ROUNDDOWN(AP107/AL106,4))</f>
        <v/>
      </c>
      <c r="AQ108" s="120"/>
      <c r="AR108" s="11"/>
      <c r="AS108" s="43"/>
      <c r="AT108" s="113" t="s">
        <v>47</v>
      </c>
      <c r="AU108" s="113" t="s">
        <v>9</v>
      </c>
      <c r="AV108" s="113" t="s">
        <v>45</v>
      </c>
      <c r="AW108" s="113" t="s">
        <v>43</v>
      </c>
    </row>
    <row r="109" spans="1:49" ht="16.5" customHeight="1">
      <c r="A109" s="143"/>
      <c r="B109" s="146"/>
      <c r="C109" s="125" t="s">
        <v>36</v>
      </c>
      <c r="D109" s="126"/>
      <c r="E109" s="65" t="str">
        <f>IF(VLOOKUP(DATE(YEAR($A106),$B106,E106),入力シート②!$B:$H,4,0)=0,"",VLOOKUP(DATE(YEAR($A106),$B106,E106),入力シート②!$B:$H,4,0))</f>
        <v/>
      </c>
      <c r="F109" s="66" t="str">
        <f>IF(VLOOKUP(DATE(YEAR($A106),$B106,F106),入力シート②!$B:$H,4,0)=0,"",VLOOKUP(DATE(YEAR($A106),$B106,F106),入力シート②!$B:$H,4,0))</f>
        <v/>
      </c>
      <c r="G109" s="66" t="str">
        <f>IF(VLOOKUP(DATE(YEAR($A106),$B106,G106),入力シート②!$B:$H,4,0)=0,"",VLOOKUP(DATE(YEAR($A106),$B106,G106),入力シート②!$B:$H,4,0))</f>
        <v/>
      </c>
      <c r="H109" s="66" t="str">
        <f>IF(VLOOKUP(DATE(YEAR($A106),$B106,H106),入力シート②!$B:$H,4,0)=0,"",VLOOKUP(DATE(YEAR($A106),$B106,H106),入力シート②!$B:$H,4,0))</f>
        <v/>
      </c>
      <c r="I109" s="66" t="str">
        <f>IF(VLOOKUP(DATE(YEAR($A106),$B106,I106),入力シート②!$B:$H,4,0)=0,"",VLOOKUP(DATE(YEAR($A106),$B106,I106),入力シート②!$B:$H,4,0))</f>
        <v/>
      </c>
      <c r="J109" s="66" t="str">
        <f>IF(VLOOKUP(DATE(YEAR($A106),$B106,J106),入力シート②!$B:$H,4,0)=0,"",VLOOKUP(DATE(YEAR($A106),$B106,J106),入力シート②!$B:$H,4,0))</f>
        <v/>
      </c>
      <c r="K109" s="66" t="str">
        <f>IF(VLOOKUP(DATE(YEAR($A106),$B106,K106),入力シート②!$B:$H,4,0)=0,"",VLOOKUP(DATE(YEAR($A106),$B106,K106),入力シート②!$B:$H,4,0))</f>
        <v/>
      </c>
      <c r="L109" s="66" t="str">
        <f>IF(VLOOKUP(DATE(YEAR($A106),$B106,L106),入力シート②!$B:$H,4,0)=0,"",VLOOKUP(DATE(YEAR($A106),$B106,L106),入力シート②!$B:$H,4,0))</f>
        <v/>
      </c>
      <c r="M109" s="66" t="str">
        <f>IF(VLOOKUP(DATE(YEAR($A106),$B106,M106),入力シート②!$B:$H,4,0)=0,"",VLOOKUP(DATE(YEAR($A106),$B106,M106),入力シート②!$B:$H,4,0))</f>
        <v/>
      </c>
      <c r="N109" s="66" t="str">
        <f>IF(VLOOKUP(DATE(YEAR($A106),$B106,N106),入力シート②!$B:$H,4,0)=0,"",VLOOKUP(DATE(YEAR($A106),$B106,N106),入力シート②!$B:$H,4,0))</f>
        <v/>
      </c>
      <c r="O109" s="66" t="str">
        <f>IF(VLOOKUP(DATE(YEAR($A106),$B106,O106),入力シート②!$B:$H,4,0)=0,"",VLOOKUP(DATE(YEAR($A106),$B106,O106),入力シート②!$B:$H,4,0))</f>
        <v/>
      </c>
      <c r="P109" s="66" t="str">
        <f>IF(VLOOKUP(DATE(YEAR($A106),$B106,P106),入力シート②!$B:$H,4,0)=0,"",VLOOKUP(DATE(YEAR($A106),$B106,P106),入力シート②!$B:$H,4,0))</f>
        <v/>
      </c>
      <c r="Q109" s="66" t="str">
        <f>IF(VLOOKUP(DATE(YEAR($A106),$B106,Q106),入力シート②!$B:$H,4,0)=0,"",VLOOKUP(DATE(YEAR($A106),$B106,Q106),入力シート②!$B:$H,4,0))</f>
        <v/>
      </c>
      <c r="R109" s="66" t="str">
        <f>IF(VLOOKUP(DATE(YEAR($A106),$B106,R106),入力シート②!$B:$H,4,0)=0,"",VLOOKUP(DATE(YEAR($A106),$B106,R106),入力シート②!$B:$H,4,0))</f>
        <v/>
      </c>
      <c r="S109" s="66" t="str">
        <f>IF(VLOOKUP(DATE(YEAR($A106),$B106,S106),入力シート②!$B:$H,4,0)=0,"",VLOOKUP(DATE(YEAR($A106),$B106,S106),入力シート②!$B:$H,4,0))</f>
        <v/>
      </c>
      <c r="T109" s="66" t="str">
        <f>IF(VLOOKUP(DATE(YEAR($A106),$B106,T106),入力シート②!$B:$H,4,0)=0,"",VLOOKUP(DATE(YEAR($A106),$B106,T106),入力シート②!$B:$H,4,0))</f>
        <v/>
      </c>
      <c r="U109" s="66" t="str">
        <f>IF(VLOOKUP(DATE(YEAR($A106),$B106,U106),入力シート②!$B:$H,4,0)=0,"",VLOOKUP(DATE(YEAR($A106),$B106,U106),入力シート②!$B:$H,4,0))</f>
        <v/>
      </c>
      <c r="V109" s="66" t="str">
        <f>IF(VLOOKUP(DATE(YEAR($A106),$B106,V106),入力シート②!$B:$H,4,0)=0,"",VLOOKUP(DATE(YEAR($A106),$B106,V106),入力シート②!$B:$H,4,0))</f>
        <v/>
      </c>
      <c r="W109" s="66" t="str">
        <f>IF(VLOOKUP(DATE(YEAR($A106),$B106,W106),入力シート②!$B:$H,4,0)=0,"",VLOOKUP(DATE(YEAR($A106),$B106,W106),入力シート②!$B:$H,4,0))</f>
        <v/>
      </c>
      <c r="X109" s="66" t="str">
        <f>IF(VLOOKUP(DATE(YEAR($A106),$B106,X106),入力シート②!$B:$H,4,0)=0,"",VLOOKUP(DATE(YEAR($A106),$B106,X106),入力シート②!$B:$H,4,0))</f>
        <v/>
      </c>
      <c r="Y109" s="66" t="str">
        <f>IF(VLOOKUP(DATE(YEAR($A106),$B106,Y106),入力シート②!$B:$H,4,0)=0,"",VLOOKUP(DATE(YEAR($A106),$B106,Y106),入力シート②!$B:$H,4,0))</f>
        <v/>
      </c>
      <c r="Z109" s="66" t="str">
        <f>IF(VLOOKUP(DATE(YEAR($A106),$B106,Z106),入力シート②!$B:$H,4,0)=0,"",VLOOKUP(DATE(YEAR($A106),$B106,Z106),入力シート②!$B:$H,4,0))</f>
        <v/>
      </c>
      <c r="AA109" s="66" t="str">
        <f>IF(VLOOKUP(DATE(YEAR($A106),$B106,AA106),入力シート②!$B:$H,4,0)=0,"",VLOOKUP(DATE(YEAR($A106),$B106,AA106),入力シート②!$B:$H,4,0))</f>
        <v/>
      </c>
      <c r="AB109" s="66" t="str">
        <f>IF(VLOOKUP(DATE(YEAR($A106),$B106,AB106),入力シート②!$B:$H,4,0)=0,"",VLOOKUP(DATE(YEAR($A106),$B106,AB106),入力シート②!$B:$H,4,0))</f>
        <v/>
      </c>
      <c r="AC109" s="66" t="str">
        <f>IF(VLOOKUP(DATE(YEAR($A106),$B106,AC106),入力シート②!$B:$H,4,0)=0,"",VLOOKUP(DATE(YEAR($A106),$B106,AC106),入力シート②!$B:$H,4,0))</f>
        <v/>
      </c>
      <c r="AD109" s="66" t="str">
        <f>IF(VLOOKUP(DATE(YEAR($A106),$B106,AD106),入力シート②!$B:$H,4,0)=0,"",VLOOKUP(DATE(YEAR($A106),$B106,AD106),入力シート②!$B:$H,4,0))</f>
        <v/>
      </c>
      <c r="AE109" s="66" t="str">
        <f>IF(VLOOKUP(DATE(YEAR($A106),$B106,AE106),入力シート②!$B:$H,4,0)=0,"",VLOOKUP(DATE(YEAR($A106),$B106,AE106),入力シート②!$B:$H,4,0))</f>
        <v/>
      </c>
      <c r="AF109" s="66" t="str">
        <f>IF(VLOOKUP(DATE(YEAR($A106),$B106,AF106),入力シート②!$B:$H,4,0)=0,"",VLOOKUP(DATE(YEAR($A106),$B106,AF106),入力シート②!$B:$H,4,0))</f>
        <v/>
      </c>
      <c r="AG109" s="66" t="str">
        <f>IF(DAY(EOMONTH($A106,0))&lt;29,"",IF(VLOOKUP(DATE(YEAR($A106),$B106,AG106),入力シート②!$B:$H,4,0)=0,"",VLOOKUP(DATE(YEAR($A106),$B106,AG106),入力シート②!$B:$H,4,0)))</f>
        <v/>
      </c>
      <c r="AH109" s="66" t="str">
        <f>IF(DAY(EOMONTH($A106,0))&lt;30,"",IF(VLOOKUP(DATE(YEAR($A106),$B106,AH106),入力シート②!$B:$H,4,0)=0,"",VLOOKUP(DATE(YEAR($A106),$B106,AH106),入力シート②!$B:$H,4,0)))</f>
        <v/>
      </c>
      <c r="AI109" s="71" t="str">
        <f>IF(DAY(EOMONTH($A106,0))&lt;31,"",IF(VLOOKUP(DATE(YEAR($A106),$B106,AI106),入力シート②!$B:$H,4,0)=0,"",VLOOKUP(DATE(YEAR($A106),$B106,AI106),入力シート②!$B:$H,4,0)))</f>
        <v/>
      </c>
      <c r="AJ109" s="131" t="s">
        <v>8</v>
      </c>
      <c r="AK109" s="109"/>
      <c r="AL109" s="109"/>
      <c r="AM109" s="109"/>
      <c r="AN109" s="109"/>
      <c r="AO109" s="109"/>
      <c r="AP109" s="109" t="str">
        <f>IF(COUNTIF(E108:AI108,"■")=0,"",IF(OR(AP107&gt;=AP106,AP108&gt;=0.285),"達成","×"))</f>
        <v/>
      </c>
      <c r="AQ109" s="110"/>
      <c r="AT109" s="114"/>
      <c r="AU109" s="114"/>
      <c r="AV109" s="114"/>
      <c r="AW109" s="114"/>
    </row>
    <row r="110" spans="1:49" ht="16.5" customHeight="1">
      <c r="A110" s="144"/>
      <c r="B110" s="147"/>
      <c r="C110" s="127" t="s">
        <v>4</v>
      </c>
      <c r="D110" s="128"/>
      <c r="E110" s="61" t="str">
        <f ca="1">VLOOKUP(DATE(YEAR($A106),B106,E106),入力シート②!$B:$H,7,0)</f>
        <v/>
      </c>
      <c r="F110" s="62" t="str">
        <f ca="1">VLOOKUP(DATE(YEAR($A106),B106,F106),入力シート②!$B:$H,7,0)</f>
        <v/>
      </c>
      <c r="G110" s="62" t="str">
        <f ca="1">VLOOKUP(DATE(YEAR($A106),B106,G106),入力シート②!$B:$H,7,0)</f>
        <v/>
      </c>
      <c r="H110" s="62" t="str">
        <f ca="1">VLOOKUP(DATE(YEAR($A106),B106,H106),入力シート②!$B:$H,7,0)</f>
        <v/>
      </c>
      <c r="I110" s="62" t="str">
        <f ca="1">VLOOKUP(DATE(YEAR($A106),B106,I106),入力シート②!$B:$H,7,0)</f>
        <v/>
      </c>
      <c r="J110" s="62" t="str">
        <f ca="1">VLOOKUP(DATE(YEAR($A106),B106,J106),入力シート②!$B:$H,7,0)</f>
        <v/>
      </c>
      <c r="K110" s="62" t="str">
        <f ca="1">VLOOKUP(DATE(YEAR($A106),B106,K106),入力シート②!$B:$H,7,0)</f>
        <v/>
      </c>
      <c r="L110" s="62" t="str">
        <f ca="1">VLOOKUP(DATE(YEAR($A106),B106,L106),入力シート②!$B:$H,7,0)</f>
        <v/>
      </c>
      <c r="M110" s="62" t="str">
        <f ca="1">VLOOKUP(DATE(YEAR($A106),B106,M106),入力シート②!$B:$H,7,0)</f>
        <v/>
      </c>
      <c r="N110" s="62" t="str">
        <f ca="1">VLOOKUP(DATE(YEAR($A106),B106,N106),入力シート②!$B:$H,7,0)</f>
        <v/>
      </c>
      <c r="O110" s="62" t="str">
        <f ca="1">VLOOKUP(DATE(YEAR($A106),B106,O106),入力シート②!$B:$H,7,0)</f>
        <v/>
      </c>
      <c r="P110" s="62" t="str">
        <f ca="1">VLOOKUP(DATE(YEAR($A106),B106,P106),入力シート②!$B:$H,7,0)</f>
        <v/>
      </c>
      <c r="Q110" s="62" t="str">
        <f ca="1">VLOOKUP(DATE(YEAR($A106),B106,Q106),入力シート②!$B:$H,7,0)</f>
        <v/>
      </c>
      <c r="R110" s="62" t="str">
        <f ca="1">VLOOKUP(DATE(YEAR($A106),B106,R106),入力シート②!$B:$H,7,0)</f>
        <v/>
      </c>
      <c r="S110" s="62" t="str">
        <f ca="1">VLOOKUP(DATE(YEAR($A106),B106,S106),入力シート②!$B:$H,7,0)</f>
        <v/>
      </c>
      <c r="T110" s="62" t="str">
        <f ca="1">VLOOKUP(DATE(YEAR($A106),B106,T106),入力シート②!$B:$H,7,0)</f>
        <v/>
      </c>
      <c r="U110" s="62" t="str">
        <f ca="1">VLOOKUP(DATE(YEAR($A106),B106,U106),入力シート②!$B:$H,7,0)</f>
        <v/>
      </c>
      <c r="V110" s="62" t="str">
        <f ca="1">VLOOKUP(DATE(YEAR($A106),B106,V106),入力シート②!$B:$H,7,0)</f>
        <v/>
      </c>
      <c r="W110" s="62" t="str">
        <f ca="1">VLOOKUP(DATE(YEAR($A106),B106,W106),入力シート②!$B:$H,7,0)</f>
        <v/>
      </c>
      <c r="X110" s="62" t="str">
        <f ca="1">VLOOKUP(DATE(YEAR($A106),B106,X106),入力シート②!$B:$H,7,0)</f>
        <v/>
      </c>
      <c r="Y110" s="62" t="str">
        <f ca="1">VLOOKUP(DATE(YEAR($A106),B106,Y106),入力シート②!$B:$H,7,0)</f>
        <v/>
      </c>
      <c r="Z110" s="62" t="str">
        <f ca="1">VLOOKUP(DATE(YEAR($A106),B106,Z106),入力シート②!$B:$H,7,0)</f>
        <v/>
      </c>
      <c r="AA110" s="62" t="str">
        <f ca="1">VLOOKUP(DATE(YEAR($A106),B106,AA106),入力シート②!$B:$H,7,0)</f>
        <v/>
      </c>
      <c r="AB110" s="62" t="str">
        <f ca="1">VLOOKUP(DATE(YEAR($A106),B106,AB106),入力シート②!$B:$H,7,0)</f>
        <v/>
      </c>
      <c r="AC110" s="62" t="str">
        <f ca="1">VLOOKUP(DATE(YEAR($A106),B106,AC106),入力シート②!$B:$H,7,0)</f>
        <v/>
      </c>
      <c r="AD110" s="62" t="str">
        <f ca="1">VLOOKUP(DATE(YEAR($A106),B106,AD106),入力シート②!$B:$H,7,0)</f>
        <v/>
      </c>
      <c r="AE110" s="62" t="str">
        <f ca="1">VLOOKUP(DATE(YEAR($A106),B106,AE106),入力シート②!$B:$H,7,0)</f>
        <v/>
      </c>
      <c r="AF110" s="62" t="str">
        <f ca="1">VLOOKUP(DATE(YEAR($A106),B106,AF106),入力シート②!$B:$H,7,0)</f>
        <v/>
      </c>
      <c r="AG110" s="62" t="str">
        <f ca="1">IF(DAY(EOMONTH($A106,0))&lt;29,"",VLOOKUP(DATE(YEAR($A106),$B106,AG106),入力シート②!$B:$H,7,0))</f>
        <v/>
      </c>
      <c r="AH110" s="62" t="str">
        <f ca="1">IF(DAY(EOMONTH($A106,0))&lt;30,"",VLOOKUP(DATE(YEAR($A106),$B106,AH106),入力シート②!$B:$H,7,0))</f>
        <v/>
      </c>
      <c r="AI110" s="72" t="str">
        <f>IF(DAY(EOMONTH($A106,0))&lt;31,"",VLOOKUP(DATE(YEAR($A106),$B106,AI106),入力シート②!$B:$H,7,0))</f>
        <v/>
      </c>
      <c r="AJ110" s="111" t="s">
        <v>45</v>
      </c>
      <c r="AK110" s="112"/>
      <c r="AL110" s="112" t="str">
        <f ca="1">IF(COUNTIF(E110:AI110,"-")+COUNTIF(E110:AI110,"達成")+COUNTIF(E110:AI110,"×")=0,"",COUNTIF(E110:AI110,"達成")+COUNTIF(E110:AI110,"×"))</f>
        <v/>
      </c>
      <c r="AM110" s="112"/>
      <c r="AN110" s="112" t="s">
        <v>43</v>
      </c>
      <c r="AO110" s="112"/>
      <c r="AP110" s="109" t="str">
        <f ca="1">IF(COUNTIF(E110:AI110,"-")+COUNTIF(E110:AI110,"達成")+COUNTIF(E110:AI110,"×")=0,"",COUNTIF(E110:AI110,"達成"))</f>
        <v/>
      </c>
      <c r="AQ110" s="110"/>
      <c r="AT110" s="31">
        <f>IF(AP109="達成",1,0)</f>
        <v>0</v>
      </c>
      <c r="AU110" s="31">
        <f>IF(AP109="×",1,0)</f>
        <v>0</v>
      </c>
      <c r="AV110" s="31" t="str">
        <f ca="1">AL110</f>
        <v/>
      </c>
      <c r="AW110" s="31" t="str">
        <f ca="1">AP110</f>
        <v/>
      </c>
    </row>
    <row r="111" spans="1:49" ht="16.5" customHeight="1">
      <c r="A111" s="132">
        <f>EOMONTH(A106,0)+1</f>
        <v>46874</v>
      </c>
      <c r="B111" s="145">
        <f t="shared" ref="B111" si="505">MONTH(A111)</f>
        <v>5</v>
      </c>
      <c r="C111" s="129" t="s">
        <v>0</v>
      </c>
      <c r="D111" s="130"/>
      <c r="E111" s="63">
        <v>1</v>
      </c>
      <c r="F111" s="64">
        <v>2</v>
      </c>
      <c r="G111" s="64">
        <v>3</v>
      </c>
      <c r="H111" s="64">
        <v>4</v>
      </c>
      <c r="I111" s="64">
        <v>5</v>
      </c>
      <c r="J111" s="64">
        <v>6</v>
      </c>
      <c r="K111" s="64">
        <v>7</v>
      </c>
      <c r="L111" s="64">
        <v>8</v>
      </c>
      <c r="M111" s="64">
        <v>9</v>
      </c>
      <c r="N111" s="64">
        <v>10</v>
      </c>
      <c r="O111" s="64">
        <v>11</v>
      </c>
      <c r="P111" s="64">
        <v>12</v>
      </c>
      <c r="Q111" s="64">
        <v>13</v>
      </c>
      <c r="R111" s="64">
        <v>14</v>
      </c>
      <c r="S111" s="64">
        <v>15</v>
      </c>
      <c r="T111" s="64">
        <v>16</v>
      </c>
      <c r="U111" s="64">
        <v>17</v>
      </c>
      <c r="V111" s="64">
        <v>18</v>
      </c>
      <c r="W111" s="64">
        <v>19</v>
      </c>
      <c r="X111" s="64">
        <v>20</v>
      </c>
      <c r="Y111" s="64">
        <v>21</v>
      </c>
      <c r="Z111" s="64">
        <v>22</v>
      </c>
      <c r="AA111" s="64">
        <v>23</v>
      </c>
      <c r="AB111" s="64">
        <v>24</v>
      </c>
      <c r="AC111" s="64">
        <v>25</v>
      </c>
      <c r="AD111" s="64">
        <v>26</v>
      </c>
      <c r="AE111" s="64">
        <v>27</v>
      </c>
      <c r="AF111" s="64">
        <v>28</v>
      </c>
      <c r="AG111" s="64">
        <f>IF(DAY(EOMONTH($A111,0))&lt;29,"",29)</f>
        <v>29</v>
      </c>
      <c r="AH111" s="64">
        <f>IF(DAY(EOMONTH($A111,0))&lt;30,"",30)</f>
        <v>30</v>
      </c>
      <c r="AI111" s="67">
        <f>IF(DAY(EOMONTH($A111,0))&lt;31,"",31)</f>
        <v>31</v>
      </c>
      <c r="AJ111" s="150" t="s">
        <v>42</v>
      </c>
      <c r="AK111" s="151"/>
      <c r="AL111" s="151" t="str">
        <f>IF(COUNTIF(E113:AI113,"■")=0,"",COUNTIF(E113:AI113,"■"))</f>
        <v/>
      </c>
      <c r="AM111" s="151"/>
      <c r="AN111" s="151" t="s">
        <v>44</v>
      </c>
      <c r="AO111" s="151"/>
      <c r="AP111" s="121" t="str">
        <f>IF(COUNTIF(E113:AI113,"■")=0,"",COUNTIFS(E112:AI112,1,E113:AI113,"■")+COUNTIFS(E112:AI112,7,E113:AI113,"■"))</f>
        <v/>
      </c>
      <c r="AQ111" s="122"/>
    </row>
    <row r="112" spans="1:49" ht="16.5" customHeight="1">
      <c r="A112" s="143"/>
      <c r="B112" s="146"/>
      <c r="C112" s="123" t="s">
        <v>1</v>
      </c>
      <c r="D112" s="124"/>
      <c r="E112" s="68">
        <f>WEEKDAY(DATE(YEAR($A111),$B111,E111),1)</f>
        <v>2</v>
      </c>
      <c r="F112" s="69">
        <f t="shared" ref="F112" si="506">WEEKDAY(DATE(YEAR($A111),$B111,F111),1)</f>
        <v>3</v>
      </c>
      <c r="G112" s="69">
        <f t="shared" ref="G112" si="507">WEEKDAY(DATE(YEAR($A111),$B111,G111),1)</f>
        <v>4</v>
      </c>
      <c r="H112" s="69">
        <f t="shared" ref="H112" si="508">WEEKDAY(DATE(YEAR($A111),$B111,H111),1)</f>
        <v>5</v>
      </c>
      <c r="I112" s="69">
        <f t="shared" ref="I112" si="509">WEEKDAY(DATE(YEAR($A111),$B111,I111),1)</f>
        <v>6</v>
      </c>
      <c r="J112" s="69">
        <f t="shared" ref="J112" si="510">WEEKDAY(DATE(YEAR($A111),$B111,J111),1)</f>
        <v>7</v>
      </c>
      <c r="K112" s="69">
        <f t="shared" ref="K112" si="511">WEEKDAY(DATE(YEAR($A111),$B111,K111),1)</f>
        <v>1</v>
      </c>
      <c r="L112" s="69">
        <f t="shared" ref="L112" si="512">WEEKDAY(DATE(YEAR($A111),$B111,L111),1)</f>
        <v>2</v>
      </c>
      <c r="M112" s="69">
        <f t="shared" ref="M112" si="513">WEEKDAY(DATE(YEAR($A111),$B111,M111),1)</f>
        <v>3</v>
      </c>
      <c r="N112" s="69">
        <f t="shared" ref="N112" si="514">WEEKDAY(DATE(YEAR($A111),$B111,N111),1)</f>
        <v>4</v>
      </c>
      <c r="O112" s="69">
        <f t="shared" ref="O112" si="515">WEEKDAY(DATE(YEAR($A111),$B111,O111),1)</f>
        <v>5</v>
      </c>
      <c r="P112" s="69">
        <f t="shared" ref="P112" si="516">WEEKDAY(DATE(YEAR($A111),$B111,P111),1)</f>
        <v>6</v>
      </c>
      <c r="Q112" s="69">
        <f t="shared" ref="Q112" si="517">WEEKDAY(DATE(YEAR($A111),$B111,Q111),1)</f>
        <v>7</v>
      </c>
      <c r="R112" s="69">
        <f t="shared" ref="R112" si="518">WEEKDAY(DATE(YEAR($A111),$B111,R111),1)</f>
        <v>1</v>
      </c>
      <c r="S112" s="69">
        <f t="shared" ref="S112" si="519">WEEKDAY(DATE(YEAR($A111),$B111,S111),1)</f>
        <v>2</v>
      </c>
      <c r="T112" s="69">
        <f t="shared" ref="T112" si="520">WEEKDAY(DATE(YEAR($A111),$B111,T111),1)</f>
        <v>3</v>
      </c>
      <c r="U112" s="69">
        <f t="shared" ref="U112" si="521">WEEKDAY(DATE(YEAR($A111),$B111,U111),1)</f>
        <v>4</v>
      </c>
      <c r="V112" s="69">
        <f t="shared" ref="V112" si="522">WEEKDAY(DATE(YEAR($A111),$B111,V111),1)</f>
        <v>5</v>
      </c>
      <c r="W112" s="69">
        <f t="shared" ref="W112" si="523">WEEKDAY(DATE(YEAR($A111),$B111,W111),1)</f>
        <v>6</v>
      </c>
      <c r="X112" s="69">
        <f t="shared" ref="X112" si="524">WEEKDAY(DATE(YEAR($A111),$B111,X111),1)</f>
        <v>7</v>
      </c>
      <c r="Y112" s="69">
        <f t="shared" ref="Y112" si="525">WEEKDAY(DATE(YEAR($A111),$B111,Y111),1)</f>
        <v>1</v>
      </c>
      <c r="Z112" s="69">
        <f t="shared" ref="Z112" si="526">WEEKDAY(DATE(YEAR($A111),$B111,Z111),1)</f>
        <v>2</v>
      </c>
      <c r="AA112" s="69">
        <f t="shared" ref="AA112" si="527">WEEKDAY(DATE(YEAR($A111),$B111,AA111),1)</f>
        <v>3</v>
      </c>
      <c r="AB112" s="69">
        <f t="shared" ref="AB112" si="528">WEEKDAY(DATE(YEAR($A111),$B111,AB111),1)</f>
        <v>4</v>
      </c>
      <c r="AC112" s="69">
        <f t="shared" ref="AC112" si="529">WEEKDAY(DATE(YEAR($A111),$B111,AC111),1)</f>
        <v>5</v>
      </c>
      <c r="AD112" s="69">
        <f t="shared" ref="AD112" si="530">WEEKDAY(DATE(YEAR($A111),$B111,AD111),1)</f>
        <v>6</v>
      </c>
      <c r="AE112" s="69">
        <f t="shared" ref="AE112" si="531">WEEKDAY(DATE(YEAR($A111),$B111,AE111),1)</f>
        <v>7</v>
      </c>
      <c r="AF112" s="69">
        <f t="shared" ref="AF112" si="532">WEEKDAY(DATE(YEAR($A111),$B111,AF111),1)</f>
        <v>1</v>
      </c>
      <c r="AG112" s="69">
        <f>IF(DAY(EOMONTH($A111,0))&lt;29,"",WEEKDAY(DATE(YEAR($A111),$B111,AG111),1))</f>
        <v>2</v>
      </c>
      <c r="AH112" s="69">
        <f>IF(DAY(EOMONTH($A111,0))&lt;30,"",WEEKDAY(DATE(YEAR($A111),$B111,AH111),1))</f>
        <v>3</v>
      </c>
      <c r="AI112" s="70">
        <f>IF(DAY(EOMONTH($A111,0))&lt;31,"",WEEKDAY(DATE(YEAR($A111),$B111,AI111),1))</f>
        <v>4</v>
      </c>
      <c r="AJ112" s="115" t="s">
        <v>37</v>
      </c>
      <c r="AK112" s="116"/>
      <c r="AL112" s="116"/>
      <c r="AM112" s="116"/>
      <c r="AN112" s="116"/>
      <c r="AO112" s="116"/>
      <c r="AP112" s="117" t="str">
        <f>IF(COUNTIF(E113:AI113,"■")=0,"",COUNTIF(E114:AI114,"○")+COUNTIF(E114:AI114,"●"))</f>
        <v/>
      </c>
      <c r="AQ112" s="118"/>
      <c r="AR112" s="10"/>
    </row>
    <row r="113" spans="1:49" ht="16.5" customHeight="1">
      <c r="A113" s="143"/>
      <c r="B113" s="146"/>
      <c r="C113" s="123" t="s">
        <v>2</v>
      </c>
      <c r="D113" s="124"/>
      <c r="E113" s="65" t="str">
        <f>IF(VLOOKUP(DATE(YEAR($A111),$B111,E111),入力シート②!$B:$H,3,0)=0,"",VLOOKUP(DATE(YEAR($A111),$B111,E111),入力シート②!$B:$H,3,0))</f>
        <v/>
      </c>
      <c r="F113" s="66" t="str">
        <f>IF(VLOOKUP(DATE(YEAR($A111),$B111,F111),入力シート②!$B:$H,3,0)=0,"",VLOOKUP(DATE(YEAR($A111),$B111,F111),入力シート②!$B:$H,3,0))</f>
        <v/>
      </c>
      <c r="G113" s="66" t="str">
        <f>IF(VLOOKUP(DATE(YEAR($A111),$B111,G111),入力シート②!$B:$H,3,0)=0,"",VLOOKUP(DATE(YEAR($A111),$B111,G111),入力シート②!$B:$H,3,0))</f>
        <v/>
      </c>
      <c r="H113" s="66" t="str">
        <f>IF(VLOOKUP(DATE(YEAR($A111),$B111,H111),入力シート②!$B:$H,3,0)=0,"",VLOOKUP(DATE(YEAR($A111),$B111,H111),入力シート②!$B:$H,3,0))</f>
        <v/>
      </c>
      <c r="I113" s="66" t="str">
        <f>IF(VLOOKUP(DATE(YEAR($A111),$B111,I111),入力シート②!$B:$H,3,0)=0,"",VLOOKUP(DATE(YEAR($A111),$B111,I111),入力シート②!$B:$H,3,0))</f>
        <v/>
      </c>
      <c r="J113" s="66" t="str">
        <f>IF(VLOOKUP(DATE(YEAR($A111),$B111,J111),入力シート②!$B:$H,3,0)=0,"",VLOOKUP(DATE(YEAR($A111),$B111,J111),入力シート②!$B:$H,3,0))</f>
        <v/>
      </c>
      <c r="K113" s="66" t="str">
        <f>IF(VLOOKUP(DATE(YEAR($A111),$B111,K111),入力シート②!$B:$H,3,0)=0,"",VLOOKUP(DATE(YEAR($A111),$B111,K111),入力シート②!$B:$H,3,0))</f>
        <v/>
      </c>
      <c r="L113" s="66" t="str">
        <f>IF(VLOOKUP(DATE(YEAR($A111),$B111,L111),入力シート②!$B:$H,3,0)=0,"",VLOOKUP(DATE(YEAR($A111),$B111,L111),入力シート②!$B:$H,3,0))</f>
        <v/>
      </c>
      <c r="M113" s="66" t="str">
        <f>IF(VLOOKUP(DATE(YEAR($A111),$B111,M111),入力シート②!$B:$H,3,0)=0,"",VLOOKUP(DATE(YEAR($A111),$B111,M111),入力シート②!$B:$H,3,0))</f>
        <v/>
      </c>
      <c r="N113" s="66" t="str">
        <f>IF(VLOOKUP(DATE(YEAR($A111),$B111,N111),入力シート②!$B:$H,3,0)=0,"",VLOOKUP(DATE(YEAR($A111),$B111,N111),入力シート②!$B:$H,3,0))</f>
        <v/>
      </c>
      <c r="O113" s="66" t="str">
        <f>IF(VLOOKUP(DATE(YEAR($A111),$B111,O111),入力シート②!$B:$H,3,0)=0,"",VLOOKUP(DATE(YEAR($A111),$B111,O111),入力シート②!$B:$H,3,0))</f>
        <v/>
      </c>
      <c r="P113" s="66" t="str">
        <f>IF(VLOOKUP(DATE(YEAR($A111),$B111,P111),入力シート②!$B:$H,3,0)=0,"",VLOOKUP(DATE(YEAR($A111),$B111,P111),入力シート②!$B:$H,3,0))</f>
        <v/>
      </c>
      <c r="Q113" s="66" t="str">
        <f>IF(VLOOKUP(DATE(YEAR($A111),$B111,Q111),入力シート②!$B:$H,3,0)=0,"",VLOOKUP(DATE(YEAR($A111),$B111,Q111),入力シート②!$B:$H,3,0))</f>
        <v/>
      </c>
      <c r="R113" s="66" t="str">
        <f>IF(VLOOKUP(DATE(YEAR($A111),$B111,R111),入力シート②!$B:$H,3,0)=0,"",VLOOKUP(DATE(YEAR($A111),$B111,R111),入力シート②!$B:$H,3,0))</f>
        <v/>
      </c>
      <c r="S113" s="66" t="str">
        <f>IF(VLOOKUP(DATE(YEAR($A111),$B111,S111),入力シート②!$B:$H,3,0)=0,"",VLOOKUP(DATE(YEAR($A111),$B111,S111),入力シート②!$B:$H,3,0))</f>
        <v/>
      </c>
      <c r="T113" s="66" t="str">
        <f>IF(VLOOKUP(DATE(YEAR($A111),$B111,T111),入力シート②!$B:$H,3,0)=0,"",VLOOKUP(DATE(YEAR($A111),$B111,T111),入力シート②!$B:$H,3,0))</f>
        <v/>
      </c>
      <c r="U113" s="66" t="str">
        <f>IF(VLOOKUP(DATE(YEAR($A111),$B111,U111),入力シート②!$B:$H,3,0)=0,"",VLOOKUP(DATE(YEAR($A111),$B111,U111),入力シート②!$B:$H,3,0))</f>
        <v/>
      </c>
      <c r="V113" s="66" t="str">
        <f>IF(VLOOKUP(DATE(YEAR($A111),$B111,V111),入力シート②!$B:$H,3,0)=0,"",VLOOKUP(DATE(YEAR($A111),$B111,V111),入力シート②!$B:$H,3,0))</f>
        <v/>
      </c>
      <c r="W113" s="66" t="str">
        <f>IF(VLOOKUP(DATE(YEAR($A111),$B111,W111),入力シート②!$B:$H,3,0)=0,"",VLOOKUP(DATE(YEAR($A111),$B111,W111),入力シート②!$B:$H,3,0))</f>
        <v/>
      </c>
      <c r="X113" s="66" t="str">
        <f>IF(VLOOKUP(DATE(YEAR($A111),$B111,X111),入力シート②!$B:$H,3,0)=0,"",VLOOKUP(DATE(YEAR($A111),$B111,X111),入力シート②!$B:$H,3,0))</f>
        <v/>
      </c>
      <c r="Y113" s="66" t="str">
        <f>IF(VLOOKUP(DATE(YEAR($A111),$B111,Y111),入力シート②!$B:$H,3,0)=0,"",VLOOKUP(DATE(YEAR($A111),$B111,Y111),入力シート②!$B:$H,3,0))</f>
        <v/>
      </c>
      <c r="Z113" s="66" t="str">
        <f>IF(VLOOKUP(DATE(YEAR($A111),$B111,Z111),入力シート②!$B:$H,3,0)=0,"",VLOOKUP(DATE(YEAR($A111),$B111,Z111),入力シート②!$B:$H,3,0))</f>
        <v/>
      </c>
      <c r="AA113" s="66" t="str">
        <f>IF(VLOOKUP(DATE(YEAR($A111),$B111,AA111),入力シート②!$B:$H,3,0)=0,"",VLOOKUP(DATE(YEAR($A111),$B111,AA111),入力シート②!$B:$H,3,0))</f>
        <v/>
      </c>
      <c r="AB113" s="66" t="str">
        <f>IF(VLOOKUP(DATE(YEAR($A111),$B111,AB111),入力シート②!$B:$H,3,0)=0,"",VLOOKUP(DATE(YEAR($A111),$B111,AB111),入力シート②!$B:$H,3,0))</f>
        <v/>
      </c>
      <c r="AC113" s="66" t="str">
        <f>IF(VLOOKUP(DATE(YEAR($A111),$B111,AC111),入力シート②!$B:$H,3,0)=0,"",VLOOKUP(DATE(YEAR($A111),$B111,AC111),入力シート②!$B:$H,3,0))</f>
        <v/>
      </c>
      <c r="AD113" s="66" t="str">
        <f>IF(VLOOKUP(DATE(YEAR($A111),$B111,AD111),入力シート②!$B:$H,3,0)=0,"",VLOOKUP(DATE(YEAR($A111),$B111,AD111),入力シート②!$B:$H,3,0))</f>
        <v/>
      </c>
      <c r="AE113" s="66" t="str">
        <f>IF(VLOOKUP(DATE(YEAR($A111),$B111,AE111),入力シート②!$B:$H,3,0)=0,"",VLOOKUP(DATE(YEAR($A111),$B111,AE111),入力シート②!$B:$H,3,0))</f>
        <v/>
      </c>
      <c r="AF113" s="66" t="str">
        <f>IF(VLOOKUP(DATE(YEAR($A111),$B111,AF111),入力シート②!$B:$H,3,0)=0,"",VLOOKUP(DATE(YEAR($A111),$B111,AF111),入力シート②!$B:$H,3,0))</f>
        <v/>
      </c>
      <c r="AG113" s="66" t="str">
        <f>IF(DAY(EOMONTH($A111,0))&lt;29,"",IF(VLOOKUP(DATE(YEAR($A111),$B111,AG111),入力シート②!$B:$H,3,0)=0,"",VLOOKUP(DATE(YEAR($A111),$B111,AG111),入力シート②!$B:$H,3,0)))</f>
        <v/>
      </c>
      <c r="AH113" s="66" t="str">
        <f>IF(DAY(EOMONTH($A111,0))&lt;30,"",IF(VLOOKUP(DATE(YEAR($A111),$B111,AH111),入力シート②!$B:$H,3,0)=0,"",VLOOKUP(DATE(YEAR($A111),$B111,AH111),入力シート②!$B:$H,3,0)))</f>
        <v/>
      </c>
      <c r="AI113" s="71" t="str">
        <f>IF(DAY(EOMONTH($A111,0))&lt;31,"",IF(VLOOKUP(DATE(YEAR($A111),$B111,AI111),入力シート②!$B:$H,3,0)=0,"",VLOOKUP(DATE(YEAR($A111),$B111,AI111),入力シート②!$B:$H,3,0)))</f>
        <v/>
      </c>
      <c r="AJ113" s="115" t="s">
        <v>38</v>
      </c>
      <c r="AK113" s="116"/>
      <c r="AL113" s="116"/>
      <c r="AM113" s="116"/>
      <c r="AN113" s="116"/>
      <c r="AO113" s="116"/>
      <c r="AP113" s="119" t="str">
        <f>IF(COUNTIF(E113:AI113,"■")=0,"",ROUNDDOWN(AP112/AL111,4))</f>
        <v/>
      </c>
      <c r="AQ113" s="120"/>
      <c r="AR113" s="11"/>
      <c r="AS113" s="43"/>
      <c r="AT113" s="113" t="s">
        <v>47</v>
      </c>
      <c r="AU113" s="113" t="s">
        <v>9</v>
      </c>
      <c r="AV113" s="113" t="s">
        <v>45</v>
      </c>
      <c r="AW113" s="113" t="s">
        <v>43</v>
      </c>
    </row>
    <row r="114" spans="1:49" ht="16.5" customHeight="1">
      <c r="A114" s="143"/>
      <c r="B114" s="146"/>
      <c r="C114" s="125" t="s">
        <v>36</v>
      </c>
      <c r="D114" s="126"/>
      <c r="E114" s="65" t="str">
        <f>IF(VLOOKUP(DATE(YEAR($A111),$B111,E111),入力シート②!$B:$H,4,0)=0,"",VLOOKUP(DATE(YEAR($A111),$B111,E111),入力シート②!$B:$H,4,0))</f>
        <v/>
      </c>
      <c r="F114" s="66" t="str">
        <f>IF(VLOOKUP(DATE(YEAR($A111),$B111,F111),入力シート②!$B:$H,4,0)=0,"",VLOOKUP(DATE(YEAR($A111),$B111,F111),入力シート②!$B:$H,4,0))</f>
        <v/>
      </c>
      <c r="G114" s="66" t="str">
        <f>IF(VLOOKUP(DATE(YEAR($A111),$B111,G111),入力シート②!$B:$H,4,0)=0,"",VLOOKUP(DATE(YEAR($A111),$B111,G111),入力シート②!$B:$H,4,0))</f>
        <v/>
      </c>
      <c r="H114" s="66" t="str">
        <f>IF(VLOOKUP(DATE(YEAR($A111),$B111,H111),入力シート②!$B:$H,4,0)=0,"",VLOOKUP(DATE(YEAR($A111),$B111,H111),入力シート②!$B:$H,4,0))</f>
        <v/>
      </c>
      <c r="I114" s="66" t="str">
        <f>IF(VLOOKUP(DATE(YEAR($A111),$B111,I111),入力シート②!$B:$H,4,0)=0,"",VLOOKUP(DATE(YEAR($A111),$B111,I111),入力シート②!$B:$H,4,0))</f>
        <v/>
      </c>
      <c r="J114" s="66" t="str">
        <f>IF(VLOOKUP(DATE(YEAR($A111),$B111,J111),入力シート②!$B:$H,4,0)=0,"",VLOOKUP(DATE(YEAR($A111),$B111,J111),入力シート②!$B:$H,4,0))</f>
        <v/>
      </c>
      <c r="K114" s="66" t="str">
        <f>IF(VLOOKUP(DATE(YEAR($A111),$B111,K111),入力シート②!$B:$H,4,0)=0,"",VLOOKUP(DATE(YEAR($A111),$B111,K111),入力シート②!$B:$H,4,0))</f>
        <v/>
      </c>
      <c r="L114" s="66" t="str">
        <f>IF(VLOOKUP(DATE(YEAR($A111),$B111,L111),入力シート②!$B:$H,4,0)=0,"",VLOOKUP(DATE(YEAR($A111),$B111,L111),入力シート②!$B:$H,4,0))</f>
        <v/>
      </c>
      <c r="M114" s="66" t="str">
        <f>IF(VLOOKUP(DATE(YEAR($A111),$B111,M111),入力シート②!$B:$H,4,0)=0,"",VLOOKUP(DATE(YEAR($A111),$B111,M111),入力シート②!$B:$H,4,0))</f>
        <v/>
      </c>
      <c r="N114" s="66" t="str">
        <f>IF(VLOOKUP(DATE(YEAR($A111),$B111,N111),入力シート②!$B:$H,4,0)=0,"",VLOOKUP(DATE(YEAR($A111),$B111,N111),入力シート②!$B:$H,4,0))</f>
        <v/>
      </c>
      <c r="O114" s="66" t="str">
        <f>IF(VLOOKUP(DATE(YEAR($A111),$B111,O111),入力シート②!$B:$H,4,0)=0,"",VLOOKUP(DATE(YEAR($A111),$B111,O111),入力シート②!$B:$H,4,0))</f>
        <v/>
      </c>
      <c r="P114" s="66" t="str">
        <f>IF(VLOOKUP(DATE(YEAR($A111),$B111,P111),入力シート②!$B:$H,4,0)=0,"",VLOOKUP(DATE(YEAR($A111),$B111,P111),入力シート②!$B:$H,4,0))</f>
        <v/>
      </c>
      <c r="Q114" s="66" t="str">
        <f>IF(VLOOKUP(DATE(YEAR($A111),$B111,Q111),入力シート②!$B:$H,4,0)=0,"",VLOOKUP(DATE(YEAR($A111),$B111,Q111),入力シート②!$B:$H,4,0))</f>
        <v/>
      </c>
      <c r="R114" s="66" t="str">
        <f>IF(VLOOKUP(DATE(YEAR($A111),$B111,R111),入力シート②!$B:$H,4,0)=0,"",VLOOKUP(DATE(YEAR($A111),$B111,R111),入力シート②!$B:$H,4,0))</f>
        <v/>
      </c>
      <c r="S114" s="66" t="str">
        <f>IF(VLOOKUP(DATE(YEAR($A111),$B111,S111),入力シート②!$B:$H,4,0)=0,"",VLOOKUP(DATE(YEAR($A111),$B111,S111),入力シート②!$B:$H,4,0))</f>
        <v/>
      </c>
      <c r="T114" s="66" t="str">
        <f>IF(VLOOKUP(DATE(YEAR($A111),$B111,T111),入力シート②!$B:$H,4,0)=0,"",VLOOKUP(DATE(YEAR($A111),$B111,T111),入力シート②!$B:$H,4,0))</f>
        <v/>
      </c>
      <c r="U114" s="66" t="str">
        <f>IF(VLOOKUP(DATE(YEAR($A111),$B111,U111),入力シート②!$B:$H,4,0)=0,"",VLOOKUP(DATE(YEAR($A111),$B111,U111),入力シート②!$B:$H,4,0))</f>
        <v/>
      </c>
      <c r="V114" s="66" t="str">
        <f>IF(VLOOKUP(DATE(YEAR($A111),$B111,V111),入力シート②!$B:$H,4,0)=0,"",VLOOKUP(DATE(YEAR($A111),$B111,V111),入力シート②!$B:$H,4,0))</f>
        <v/>
      </c>
      <c r="W114" s="66" t="str">
        <f>IF(VLOOKUP(DATE(YEAR($A111),$B111,W111),入力シート②!$B:$H,4,0)=0,"",VLOOKUP(DATE(YEAR($A111),$B111,W111),入力シート②!$B:$H,4,0))</f>
        <v/>
      </c>
      <c r="X114" s="66" t="str">
        <f>IF(VLOOKUP(DATE(YEAR($A111),$B111,X111),入力シート②!$B:$H,4,0)=0,"",VLOOKUP(DATE(YEAR($A111),$B111,X111),入力シート②!$B:$H,4,0))</f>
        <v/>
      </c>
      <c r="Y114" s="66" t="str">
        <f>IF(VLOOKUP(DATE(YEAR($A111),$B111,Y111),入力シート②!$B:$H,4,0)=0,"",VLOOKUP(DATE(YEAR($A111),$B111,Y111),入力シート②!$B:$H,4,0))</f>
        <v/>
      </c>
      <c r="Z114" s="66" t="str">
        <f>IF(VLOOKUP(DATE(YEAR($A111),$B111,Z111),入力シート②!$B:$H,4,0)=0,"",VLOOKUP(DATE(YEAR($A111),$B111,Z111),入力シート②!$B:$H,4,0))</f>
        <v/>
      </c>
      <c r="AA114" s="66" t="str">
        <f>IF(VLOOKUP(DATE(YEAR($A111),$B111,AA111),入力シート②!$B:$H,4,0)=0,"",VLOOKUP(DATE(YEAR($A111),$B111,AA111),入力シート②!$B:$H,4,0))</f>
        <v/>
      </c>
      <c r="AB114" s="66" t="str">
        <f>IF(VLOOKUP(DATE(YEAR($A111),$B111,AB111),入力シート②!$B:$H,4,0)=0,"",VLOOKUP(DATE(YEAR($A111),$B111,AB111),入力シート②!$B:$H,4,0))</f>
        <v/>
      </c>
      <c r="AC114" s="66" t="str">
        <f>IF(VLOOKUP(DATE(YEAR($A111),$B111,AC111),入力シート②!$B:$H,4,0)=0,"",VLOOKUP(DATE(YEAR($A111),$B111,AC111),入力シート②!$B:$H,4,0))</f>
        <v/>
      </c>
      <c r="AD114" s="66" t="str">
        <f>IF(VLOOKUP(DATE(YEAR($A111),$B111,AD111),入力シート②!$B:$H,4,0)=0,"",VLOOKUP(DATE(YEAR($A111),$B111,AD111),入力シート②!$B:$H,4,0))</f>
        <v/>
      </c>
      <c r="AE114" s="66" t="str">
        <f>IF(VLOOKUP(DATE(YEAR($A111),$B111,AE111),入力シート②!$B:$H,4,0)=0,"",VLOOKUP(DATE(YEAR($A111),$B111,AE111),入力シート②!$B:$H,4,0))</f>
        <v/>
      </c>
      <c r="AF114" s="66" t="str">
        <f>IF(VLOOKUP(DATE(YEAR($A111),$B111,AF111),入力シート②!$B:$H,4,0)=0,"",VLOOKUP(DATE(YEAR($A111),$B111,AF111),入力シート②!$B:$H,4,0))</f>
        <v/>
      </c>
      <c r="AG114" s="66" t="str">
        <f>IF(DAY(EOMONTH($A111,0))&lt;29,"",IF(VLOOKUP(DATE(YEAR($A111),$B111,AG111),入力シート②!$B:$H,4,0)=0,"",VLOOKUP(DATE(YEAR($A111),$B111,AG111),入力シート②!$B:$H,4,0)))</f>
        <v/>
      </c>
      <c r="AH114" s="66" t="str">
        <f>IF(DAY(EOMONTH($A111,0))&lt;30,"",IF(VLOOKUP(DATE(YEAR($A111),$B111,AH111),入力シート②!$B:$H,4,0)=0,"",VLOOKUP(DATE(YEAR($A111),$B111,AH111),入力シート②!$B:$H,4,0)))</f>
        <v/>
      </c>
      <c r="AI114" s="71" t="str">
        <f>IF(DAY(EOMONTH($A111,0))&lt;31,"",IF(VLOOKUP(DATE(YEAR($A111),$B111,AI111),入力シート②!$B:$H,4,0)=0,"",VLOOKUP(DATE(YEAR($A111),$B111,AI111),入力シート②!$B:$H,4,0)))</f>
        <v/>
      </c>
      <c r="AJ114" s="131" t="s">
        <v>8</v>
      </c>
      <c r="AK114" s="109"/>
      <c r="AL114" s="109"/>
      <c r="AM114" s="109"/>
      <c r="AN114" s="109"/>
      <c r="AO114" s="109"/>
      <c r="AP114" s="109" t="str">
        <f>IF(COUNTIF(E113:AI113,"■")=0,"",IF(OR(AP112&gt;=AP111,AP113&gt;=0.285),"達成","×"))</f>
        <v/>
      </c>
      <c r="AQ114" s="110"/>
      <c r="AT114" s="114"/>
      <c r="AU114" s="114"/>
      <c r="AV114" s="114"/>
      <c r="AW114" s="114"/>
    </row>
    <row r="115" spans="1:49" ht="16.5" customHeight="1">
      <c r="A115" s="144"/>
      <c r="B115" s="147"/>
      <c r="C115" s="127" t="s">
        <v>4</v>
      </c>
      <c r="D115" s="128"/>
      <c r="E115" s="61" t="str">
        <f ca="1">VLOOKUP(DATE(YEAR($A111),B111,E111),入力シート②!$B:$H,7,0)</f>
        <v/>
      </c>
      <c r="F115" s="62" t="str">
        <f ca="1">VLOOKUP(DATE(YEAR($A111),B111,F111),入力シート②!$B:$H,7,0)</f>
        <v/>
      </c>
      <c r="G115" s="62" t="str">
        <f ca="1">VLOOKUP(DATE(YEAR($A111),B111,G111),入力シート②!$B:$H,7,0)</f>
        <v/>
      </c>
      <c r="H115" s="62" t="str">
        <f ca="1">VLOOKUP(DATE(YEAR($A111),B111,H111),入力シート②!$B:$H,7,0)</f>
        <v/>
      </c>
      <c r="I115" s="62" t="str">
        <f ca="1">VLOOKUP(DATE(YEAR($A111),B111,I111),入力シート②!$B:$H,7,0)</f>
        <v/>
      </c>
      <c r="J115" s="62" t="str">
        <f ca="1">VLOOKUP(DATE(YEAR($A111),B111,J111),入力シート②!$B:$H,7,0)</f>
        <v/>
      </c>
      <c r="K115" s="62" t="str">
        <f ca="1">VLOOKUP(DATE(YEAR($A111),B111,K111),入力シート②!$B:$H,7,0)</f>
        <v/>
      </c>
      <c r="L115" s="62" t="str">
        <f ca="1">VLOOKUP(DATE(YEAR($A111),B111,L111),入力シート②!$B:$H,7,0)</f>
        <v/>
      </c>
      <c r="M115" s="62" t="str">
        <f ca="1">VLOOKUP(DATE(YEAR($A111),B111,M111),入力シート②!$B:$H,7,0)</f>
        <v/>
      </c>
      <c r="N115" s="62" t="str">
        <f ca="1">VLOOKUP(DATE(YEAR($A111),B111,N111),入力シート②!$B:$H,7,0)</f>
        <v/>
      </c>
      <c r="O115" s="62" t="str">
        <f ca="1">VLOOKUP(DATE(YEAR($A111),B111,O111),入力シート②!$B:$H,7,0)</f>
        <v/>
      </c>
      <c r="P115" s="62" t="str">
        <f ca="1">VLOOKUP(DATE(YEAR($A111),B111,P111),入力シート②!$B:$H,7,0)</f>
        <v/>
      </c>
      <c r="Q115" s="62" t="str">
        <f ca="1">VLOOKUP(DATE(YEAR($A111),B111,Q111),入力シート②!$B:$H,7,0)</f>
        <v/>
      </c>
      <c r="R115" s="62" t="str">
        <f ca="1">VLOOKUP(DATE(YEAR($A111),B111,R111),入力シート②!$B:$H,7,0)</f>
        <v/>
      </c>
      <c r="S115" s="62" t="str">
        <f ca="1">VLOOKUP(DATE(YEAR($A111),B111,S111),入力シート②!$B:$H,7,0)</f>
        <v/>
      </c>
      <c r="T115" s="62" t="str">
        <f ca="1">VLOOKUP(DATE(YEAR($A111),B111,T111),入力シート②!$B:$H,7,0)</f>
        <v/>
      </c>
      <c r="U115" s="62" t="str">
        <f ca="1">VLOOKUP(DATE(YEAR($A111),B111,U111),入力シート②!$B:$H,7,0)</f>
        <v/>
      </c>
      <c r="V115" s="62" t="str">
        <f ca="1">VLOOKUP(DATE(YEAR($A111),B111,V111),入力シート②!$B:$H,7,0)</f>
        <v/>
      </c>
      <c r="W115" s="62" t="str">
        <f ca="1">VLOOKUP(DATE(YEAR($A111),B111,W111),入力シート②!$B:$H,7,0)</f>
        <v/>
      </c>
      <c r="X115" s="62" t="str">
        <f ca="1">VLOOKUP(DATE(YEAR($A111),B111,X111),入力シート②!$B:$H,7,0)</f>
        <v/>
      </c>
      <c r="Y115" s="62" t="str">
        <f ca="1">VLOOKUP(DATE(YEAR($A111),B111,Y111),入力シート②!$B:$H,7,0)</f>
        <v/>
      </c>
      <c r="Z115" s="62" t="str">
        <f ca="1">VLOOKUP(DATE(YEAR($A111),B111,Z111),入力シート②!$B:$H,7,0)</f>
        <v/>
      </c>
      <c r="AA115" s="62" t="str">
        <f ca="1">VLOOKUP(DATE(YEAR($A111),B111,AA111),入力シート②!$B:$H,7,0)</f>
        <v/>
      </c>
      <c r="AB115" s="62" t="str">
        <f ca="1">VLOOKUP(DATE(YEAR($A111),B111,AB111),入力シート②!$B:$H,7,0)</f>
        <v/>
      </c>
      <c r="AC115" s="62" t="str">
        <f ca="1">VLOOKUP(DATE(YEAR($A111),B111,AC111),入力シート②!$B:$H,7,0)</f>
        <v/>
      </c>
      <c r="AD115" s="62" t="str">
        <f ca="1">VLOOKUP(DATE(YEAR($A111),B111,AD111),入力シート②!$B:$H,7,0)</f>
        <v/>
      </c>
      <c r="AE115" s="62" t="str">
        <f ca="1">VLOOKUP(DATE(YEAR($A111),B111,AE111),入力シート②!$B:$H,7,0)</f>
        <v/>
      </c>
      <c r="AF115" s="62" t="str">
        <f ca="1">VLOOKUP(DATE(YEAR($A111),B111,AF111),入力シート②!$B:$H,7,0)</f>
        <v/>
      </c>
      <c r="AG115" s="62" t="str">
        <f ca="1">IF(DAY(EOMONTH($A111,0))&lt;29,"",VLOOKUP(DATE(YEAR($A111),$B111,AG111),入力シート②!$B:$H,7,0))</f>
        <v/>
      </c>
      <c r="AH115" s="62" t="str">
        <f ca="1">IF(DAY(EOMONTH($A111,0))&lt;30,"",VLOOKUP(DATE(YEAR($A111),$B111,AH111),入力シート②!$B:$H,7,0))</f>
        <v/>
      </c>
      <c r="AI115" s="72" t="str">
        <f ca="1">IF(DAY(EOMONTH($A111,0))&lt;31,"",VLOOKUP(DATE(YEAR($A111),$B111,AI111),入力シート②!$B:$H,7,0))</f>
        <v/>
      </c>
      <c r="AJ115" s="111" t="s">
        <v>45</v>
      </c>
      <c r="AK115" s="112"/>
      <c r="AL115" s="112" t="str">
        <f ca="1">IF(COUNTIF(E115:AI115,"-")+COUNTIF(E115:AI115,"達成")+COUNTIF(E115:AI115,"×")=0,"",COUNTIF(E115:AI115,"達成")+COUNTIF(E115:AI115,"×"))</f>
        <v/>
      </c>
      <c r="AM115" s="112"/>
      <c r="AN115" s="112" t="s">
        <v>43</v>
      </c>
      <c r="AO115" s="112"/>
      <c r="AP115" s="109" t="str">
        <f ca="1">IF(COUNTIF(E115:AI115,"-")+COUNTIF(E115:AI115,"達成")+COUNTIF(E115:AI115,"×")=0,"",COUNTIF(E115:AI115,"達成"))</f>
        <v/>
      </c>
      <c r="AQ115" s="110"/>
      <c r="AT115" s="31">
        <f>IF(AP114="達成",1,0)</f>
        <v>0</v>
      </c>
      <c r="AU115" s="31">
        <f>IF(AP114="×",1,0)</f>
        <v>0</v>
      </c>
      <c r="AV115" s="31" t="str">
        <f ca="1">AL115</f>
        <v/>
      </c>
      <c r="AW115" s="31" t="str">
        <f ca="1">AP115</f>
        <v/>
      </c>
    </row>
    <row r="116" spans="1:49" ht="16.5" customHeight="1">
      <c r="A116" s="132">
        <f>EOMONTH(A111,0)+1</f>
        <v>46905</v>
      </c>
      <c r="B116" s="145">
        <f t="shared" ref="B116" si="533">MONTH(A116)</f>
        <v>6</v>
      </c>
      <c r="C116" s="129" t="s">
        <v>0</v>
      </c>
      <c r="D116" s="130"/>
      <c r="E116" s="63">
        <v>1</v>
      </c>
      <c r="F116" s="64">
        <v>2</v>
      </c>
      <c r="G116" s="64">
        <v>3</v>
      </c>
      <c r="H116" s="64">
        <v>4</v>
      </c>
      <c r="I116" s="64">
        <v>5</v>
      </c>
      <c r="J116" s="64">
        <v>6</v>
      </c>
      <c r="K116" s="64">
        <v>7</v>
      </c>
      <c r="L116" s="64">
        <v>8</v>
      </c>
      <c r="M116" s="64">
        <v>9</v>
      </c>
      <c r="N116" s="64">
        <v>10</v>
      </c>
      <c r="O116" s="64">
        <v>11</v>
      </c>
      <c r="P116" s="64">
        <v>12</v>
      </c>
      <c r="Q116" s="64">
        <v>13</v>
      </c>
      <c r="R116" s="64">
        <v>14</v>
      </c>
      <c r="S116" s="64">
        <v>15</v>
      </c>
      <c r="T116" s="64">
        <v>16</v>
      </c>
      <c r="U116" s="64">
        <v>17</v>
      </c>
      <c r="V116" s="64">
        <v>18</v>
      </c>
      <c r="W116" s="64">
        <v>19</v>
      </c>
      <c r="X116" s="64">
        <v>20</v>
      </c>
      <c r="Y116" s="64">
        <v>21</v>
      </c>
      <c r="Z116" s="64">
        <v>22</v>
      </c>
      <c r="AA116" s="64">
        <v>23</v>
      </c>
      <c r="AB116" s="64">
        <v>24</v>
      </c>
      <c r="AC116" s="64">
        <v>25</v>
      </c>
      <c r="AD116" s="64">
        <v>26</v>
      </c>
      <c r="AE116" s="64">
        <v>27</v>
      </c>
      <c r="AF116" s="64">
        <v>28</v>
      </c>
      <c r="AG116" s="64">
        <f>IF(DAY(EOMONTH($A116,0))&lt;29,"",29)</f>
        <v>29</v>
      </c>
      <c r="AH116" s="64">
        <f>IF(DAY(EOMONTH($A116,0))&lt;30,"",30)</f>
        <v>30</v>
      </c>
      <c r="AI116" s="67" t="str">
        <f>IF(DAY(EOMONTH($A116,0))&lt;31,"",31)</f>
        <v/>
      </c>
      <c r="AJ116" s="150" t="s">
        <v>42</v>
      </c>
      <c r="AK116" s="151"/>
      <c r="AL116" s="151" t="str">
        <f>IF(COUNTIF(E118:AI118,"■")=0,"",COUNTIF(E118:AI118,"■"))</f>
        <v/>
      </c>
      <c r="AM116" s="151"/>
      <c r="AN116" s="151" t="s">
        <v>44</v>
      </c>
      <c r="AO116" s="151"/>
      <c r="AP116" s="121" t="str">
        <f>IF(COUNTIF(E118:AI118,"■")=0,"",COUNTIFS(E117:AI117,1,E118:AI118,"■")+COUNTIFS(E117:AI117,7,E118:AI118,"■"))</f>
        <v/>
      </c>
      <c r="AQ116" s="122"/>
    </row>
    <row r="117" spans="1:49" ht="16.5" customHeight="1">
      <c r="A117" s="143"/>
      <c r="B117" s="146"/>
      <c r="C117" s="123" t="s">
        <v>1</v>
      </c>
      <c r="D117" s="124"/>
      <c r="E117" s="68">
        <f>WEEKDAY(DATE(YEAR($A116),$B116,E116),1)</f>
        <v>5</v>
      </c>
      <c r="F117" s="69">
        <f t="shared" ref="F117" si="534">WEEKDAY(DATE(YEAR($A116),$B116,F116),1)</f>
        <v>6</v>
      </c>
      <c r="G117" s="69">
        <f t="shared" ref="G117" si="535">WEEKDAY(DATE(YEAR($A116),$B116,G116),1)</f>
        <v>7</v>
      </c>
      <c r="H117" s="69">
        <f t="shared" ref="H117" si="536">WEEKDAY(DATE(YEAR($A116),$B116,H116),1)</f>
        <v>1</v>
      </c>
      <c r="I117" s="69">
        <f t="shared" ref="I117" si="537">WEEKDAY(DATE(YEAR($A116),$B116,I116),1)</f>
        <v>2</v>
      </c>
      <c r="J117" s="69">
        <f t="shared" ref="J117" si="538">WEEKDAY(DATE(YEAR($A116),$B116,J116),1)</f>
        <v>3</v>
      </c>
      <c r="K117" s="69">
        <f t="shared" ref="K117" si="539">WEEKDAY(DATE(YEAR($A116),$B116,K116),1)</f>
        <v>4</v>
      </c>
      <c r="L117" s="69">
        <f t="shared" ref="L117" si="540">WEEKDAY(DATE(YEAR($A116),$B116,L116),1)</f>
        <v>5</v>
      </c>
      <c r="M117" s="69">
        <f t="shared" ref="M117" si="541">WEEKDAY(DATE(YEAR($A116),$B116,M116),1)</f>
        <v>6</v>
      </c>
      <c r="N117" s="69">
        <f t="shared" ref="N117" si="542">WEEKDAY(DATE(YEAR($A116),$B116,N116),1)</f>
        <v>7</v>
      </c>
      <c r="O117" s="69">
        <f t="shared" ref="O117" si="543">WEEKDAY(DATE(YEAR($A116),$B116,O116),1)</f>
        <v>1</v>
      </c>
      <c r="P117" s="69">
        <f t="shared" ref="P117" si="544">WEEKDAY(DATE(YEAR($A116),$B116,P116),1)</f>
        <v>2</v>
      </c>
      <c r="Q117" s="69">
        <f t="shared" ref="Q117" si="545">WEEKDAY(DATE(YEAR($A116),$B116,Q116),1)</f>
        <v>3</v>
      </c>
      <c r="R117" s="69">
        <f t="shared" ref="R117" si="546">WEEKDAY(DATE(YEAR($A116),$B116,R116),1)</f>
        <v>4</v>
      </c>
      <c r="S117" s="69">
        <f t="shared" ref="S117" si="547">WEEKDAY(DATE(YEAR($A116),$B116,S116),1)</f>
        <v>5</v>
      </c>
      <c r="T117" s="69">
        <f t="shared" ref="T117" si="548">WEEKDAY(DATE(YEAR($A116),$B116,T116),1)</f>
        <v>6</v>
      </c>
      <c r="U117" s="69">
        <f t="shared" ref="U117" si="549">WEEKDAY(DATE(YEAR($A116),$B116,U116),1)</f>
        <v>7</v>
      </c>
      <c r="V117" s="69">
        <f t="shared" ref="V117" si="550">WEEKDAY(DATE(YEAR($A116),$B116,V116),1)</f>
        <v>1</v>
      </c>
      <c r="W117" s="69">
        <f t="shared" ref="W117" si="551">WEEKDAY(DATE(YEAR($A116),$B116,W116),1)</f>
        <v>2</v>
      </c>
      <c r="X117" s="69">
        <f t="shared" ref="X117" si="552">WEEKDAY(DATE(YEAR($A116),$B116,X116),1)</f>
        <v>3</v>
      </c>
      <c r="Y117" s="69">
        <f t="shared" ref="Y117" si="553">WEEKDAY(DATE(YEAR($A116),$B116,Y116),1)</f>
        <v>4</v>
      </c>
      <c r="Z117" s="69">
        <f t="shared" ref="Z117" si="554">WEEKDAY(DATE(YEAR($A116),$B116,Z116),1)</f>
        <v>5</v>
      </c>
      <c r="AA117" s="69">
        <f t="shared" ref="AA117" si="555">WEEKDAY(DATE(YEAR($A116),$B116,AA116),1)</f>
        <v>6</v>
      </c>
      <c r="AB117" s="69">
        <f t="shared" ref="AB117" si="556">WEEKDAY(DATE(YEAR($A116),$B116,AB116),1)</f>
        <v>7</v>
      </c>
      <c r="AC117" s="69">
        <f t="shared" ref="AC117" si="557">WEEKDAY(DATE(YEAR($A116),$B116,AC116),1)</f>
        <v>1</v>
      </c>
      <c r="AD117" s="69">
        <f t="shared" ref="AD117" si="558">WEEKDAY(DATE(YEAR($A116),$B116,AD116),1)</f>
        <v>2</v>
      </c>
      <c r="AE117" s="69">
        <f t="shared" ref="AE117" si="559">WEEKDAY(DATE(YEAR($A116),$B116,AE116),1)</f>
        <v>3</v>
      </c>
      <c r="AF117" s="69">
        <f t="shared" ref="AF117" si="560">WEEKDAY(DATE(YEAR($A116),$B116,AF116),1)</f>
        <v>4</v>
      </c>
      <c r="AG117" s="69">
        <f>IF(DAY(EOMONTH($A116,0))&lt;29,"",WEEKDAY(DATE(YEAR($A116),$B116,AG116),1))</f>
        <v>5</v>
      </c>
      <c r="AH117" s="69">
        <f>IF(DAY(EOMONTH($A116,0))&lt;30,"",WEEKDAY(DATE(YEAR($A116),$B116,AH116),1))</f>
        <v>6</v>
      </c>
      <c r="AI117" s="70" t="str">
        <f>IF(DAY(EOMONTH($A116,0))&lt;31,"",WEEKDAY(DATE(YEAR($A116),$B116,AI116),1))</f>
        <v/>
      </c>
      <c r="AJ117" s="115" t="s">
        <v>37</v>
      </c>
      <c r="AK117" s="116"/>
      <c r="AL117" s="116"/>
      <c r="AM117" s="116"/>
      <c r="AN117" s="116"/>
      <c r="AO117" s="116"/>
      <c r="AP117" s="117" t="str">
        <f>IF(COUNTIF(E118:AI118,"■")=0,"",COUNTIF(E119:AI119,"○")+COUNTIF(E119:AI119,"●"))</f>
        <v/>
      </c>
      <c r="AQ117" s="118"/>
      <c r="AR117" s="10"/>
    </row>
    <row r="118" spans="1:49" ht="16.5" customHeight="1">
      <c r="A118" s="143"/>
      <c r="B118" s="146"/>
      <c r="C118" s="123" t="s">
        <v>2</v>
      </c>
      <c r="D118" s="124"/>
      <c r="E118" s="65" t="str">
        <f>IF(VLOOKUP(DATE(YEAR($A116),$B116,E116),入力シート②!$B:$H,3,0)=0,"",VLOOKUP(DATE(YEAR($A116),$B116,E116),入力シート②!$B:$H,3,0))</f>
        <v/>
      </c>
      <c r="F118" s="66" t="str">
        <f>IF(VLOOKUP(DATE(YEAR($A116),$B116,F116),入力シート②!$B:$H,3,0)=0,"",VLOOKUP(DATE(YEAR($A116),$B116,F116),入力シート②!$B:$H,3,0))</f>
        <v/>
      </c>
      <c r="G118" s="66" t="str">
        <f>IF(VLOOKUP(DATE(YEAR($A116),$B116,G116),入力シート②!$B:$H,3,0)=0,"",VLOOKUP(DATE(YEAR($A116),$B116,G116),入力シート②!$B:$H,3,0))</f>
        <v/>
      </c>
      <c r="H118" s="66" t="str">
        <f>IF(VLOOKUP(DATE(YEAR($A116),$B116,H116),入力シート②!$B:$H,3,0)=0,"",VLOOKUP(DATE(YEAR($A116),$B116,H116),入力シート②!$B:$H,3,0))</f>
        <v/>
      </c>
      <c r="I118" s="66" t="str">
        <f>IF(VLOOKUP(DATE(YEAR($A116),$B116,I116),入力シート②!$B:$H,3,0)=0,"",VLOOKUP(DATE(YEAR($A116),$B116,I116),入力シート②!$B:$H,3,0))</f>
        <v/>
      </c>
      <c r="J118" s="66" t="str">
        <f>IF(VLOOKUP(DATE(YEAR($A116),$B116,J116),入力シート②!$B:$H,3,0)=0,"",VLOOKUP(DATE(YEAR($A116),$B116,J116),入力シート②!$B:$H,3,0))</f>
        <v/>
      </c>
      <c r="K118" s="66" t="str">
        <f>IF(VLOOKUP(DATE(YEAR($A116),$B116,K116),入力シート②!$B:$H,3,0)=0,"",VLOOKUP(DATE(YEAR($A116),$B116,K116),入力シート②!$B:$H,3,0))</f>
        <v/>
      </c>
      <c r="L118" s="66" t="str">
        <f>IF(VLOOKUP(DATE(YEAR($A116),$B116,L116),入力シート②!$B:$H,3,0)=0,"",VLOOKUP(DATE(YEAR($A116),$B116,L116),入力シート②!$B:$H,3,0))</f>
        <v/>
      </c>
      <c r="M118" s="66" t="str">
        <f>IF(VLOOKUP(DATE(YEAR($A116),$B116,M116),入力シート②!$B:$H,3,0)=0,"",VLOOKUP(DATE(YEAR($A116),$B116,M116),入力シート②!$B:$H,3,0))</f>
        <v/>
      </c>
      <c r="N118" s="66" t="str">
        <f>IF(VLOOKUP(DATE(YEAR($A116),$B116,N116),入力シート②!$B:$H,3,0)=0,"",VLOOKUP(DATE(YEAR($A116),$B116,N116),入力シート②!$B:$H,3,0))</f>
        <v/>
      </c>
      <c r="O118" s="66" t="str">
        <f>IF(VLOOKUP(DATE(YEAR($A116),$B116,O116),入力シート②!$B:$H,3,0)=0,"",VLOOKUP(DATE(YEAR($A116),$B116,O116),入力シート②!$B:$H,3,0))</f>
        <v/>
      </c>
      <c r="P118" s="66" t="str">
        <f>IF(VLOOKUP(DATE(YEAR($A116),$B116,P116),入力シート②!$B:$H,3,0)=0,"",VLOOKUP(DATE(YEAR($A116),$B116,P116),入力シート②!$B:$H,3,0))</f>
        <v/>
      </c>
      <c r="Q118" s="66" t="str">
        <f>IF(VLOOKUP(DATE(YEAR($A116),$B116,Q116),入力シート②!$B:$H,3,0)=0,"",VLOOKUP(DATE(YEAR($A116),$B116,Q116),入力シート②!$B:$H,3,0))</f>
        <v/>
      </c>
      <c r="R118" s="66" t="str">
        <f>IF(VLOOKUP(DATE(YEAR($A116),$B116,R116),入力シート②!$B:$H,3,0)=0,"",VLOOKUP(DATE(YEAR($A116),$B116,R116),入力シート②!$B:$H,3,0))</f>
        <v/>
      </c>
      <c r="S118" s="66" t="str">
        <f>IF(VLOOKUP(DATE(YEAR($A116),$B116,S116),入力シート②!$B:$H,3,0)=0,"",VLOOKUP(DATE(YEAR($A116),$B116,S116),入力シート②!$B:$H,3,0))</f>
        <v/>
      </c>
      <c r="T118" s="66" t="str">
        <f>IF(VLOOKUP(DATE(YEAR($A116),$B116,T116),入力シート②!$B:$H,3,0)=0,"",VLOOKUP(DATE(YEAR($A116),$B116,T116),入力シート②!$B:$H,3,0))</f>
        <v/>
      </c>
      <c r="U118" s="66" t="str">
        <f>IF(VLOOKUP(DATE(YEAR($A116),$B116,U116),入力シート②!$B:$H,3,0)=0,"",VLOOKUP(DATE(YEAR($A116),$B116,U116),入力シート②!$B:$H,3,0))</f>
        <v/>
      </c>
      <c r="V118" s="66" t="str">
        <f>IF(VLOOKUP(DATE(YEAR($A116),$B116,V116),入力シート②!$B:$H,3,0)=0,"",VLOOKUP(DATE(YEAR($A116),$B116,V116),入力シート②!$B:$H,3,0))</f>
        <v/>
      </c>
      <c r="W118" s="66" t="str">
        <f>IF(VLOOKUP(DATE(YEAR($A116),$B116,W116),入力シート②!$B:$H,3,0)=0,"",VLOOKUP(DATE(YEAR($A116),$B116,W116),入力シート②!$B:$H,3,0))</f>
        <v/>
      </c>
      <c r="X118" s="66" t="str">
        <f>IF(VLOOKUP(DATE(YEAR($A116),$B116,X116),入力シート②!$B:$H,3,0)=0,"",VLOOKUP(DATE(YEAR($A116),$B116,X116),入力シート②!$B:$H,3,0))</f>
        <v/>
      </c>
      <c r="Y118" s="66" t="str">
        <f>IF(VLOOKUP(DATE(YEAR($A116),$B116,Y116),入力シート②!$B:$H,3,0)=0,"",VLOOKUP(DATE(YEAR($A116),$B116,Y116),入力シート②!$B:$H,3,0))</f>
        <v/>
      </c>
      <c r="Z118" s="66" t="str">
        <f>IF(VLOOKUP(DATE(YEAR($A116),$B116,Z116),入力シート②!$B:$H,3,0)=0,"",VLOOKUP(DATE(YEAR($A116),$B116,Z116),入力シート②!$B:$H,3,0))</f>
        <v/>
      </c>
      <c r="AA118" s="66" t="str">
        <f>IF(VLOOKUP(DATE(YEAR($A116),$B116,AA116),入力シート②!$B:$H,3,0)=0,"",VLOOKUP(DATE(YEAR($A116),$B116,AA116),入力シート②!$B:$H,3,0))</f>
        <v/>
      </c>
      <c r="AB118" s="66" t="str">
        <f>IF(VLOOKUP(DATE(YEAR($A116),$B116,AB116),入力シート②!$B:$H,3,0)=0,"",VLOOKUP(DATE(YEAR($A116),$B116,AB116),入力シート②!$B:$H,3,0))</f>
        <v/>
      </c>
      <c r="AC118" s="66" t="str">
        <f>IF(VLOOKUP(DATE(YEAR($A116),$B116,AC116),入力シート②!$B:$H,3,0)=0,"",VLOOKUP(DATE(YEAR($A116),$B116,AC116),入力シート②!$B:$H,3,0))</f>
        <v/>
      </c>
      <c r="AD118" s="66" t="str">
        <f>IF(VLOOKUP(DATE(YEAR($A116),$B116,AD116),入力シート②!$B:$H,3,0)=0,"",VLOOKUP(DATE(YEAR($A116),$B116,AD116),入力シート②!$B:$H,3,0))</f>
        <v/>
      </c>
      <c r="AE118" s="66" t="str">
        <f>IF(VLOOKUP(DATE(YEAR($A116),$B116,AE116),入力シート②!$B:$H,3,0)=0,"",VLOOKUP(DATE(YEAR($A116),$B116,AE116),入力シート②!$B:$H,3,0))</f>
        <v/>
      </c>
      <c r="AF118" s="66" t="str">
        <f>IF(VLOOKUP(DATE(YEAR($A116),$B116,AF116),入力シート②!$B:$H,3,0)=0,"",VLOOKUP(DATE(YEAR($A116),$B116,AF116),入力シート②!$B:$H,3,0))</f>
        <v/>
      </c>
      <c r="AG118" s="66" t="str">
        <f>IF(DAY(EOMONTH($A116,0))&lt;29,"",IF(VLOOKUP(DATE(YEAR($A116),$B116,AG116),入力シート②!$B:$H,3,0)=0,"",VLOOKUP(DATE(YEAR($A116),$B116,AG116),入力シート②!$B:$H,3,0)))</f>
        <v/>
      </c>
      <c r="AH118" s="66" t="str">
        <f>IF(DAY(EOMONTH($A116,0))&lt;30,"",IF(VLOOKUP(DATE(YEAR($A116),$B116,AH116),入力シート②!$B:$H,3,0)=0,"",VLOOKUP(DATE(YEAR($A116),$B116,AH116),入力シート②!$B:$H,3,0)))</f>
        <v/>
      </c>
      <c r="AI118" s="71" t="str">
        <f>IF(DAY(EOMONTH($A116,0))&lt;31,"",IF(VLOOKUP(DATE(YEAR($A116),$B116,AI116),入力シート②!$B:$H,3,0)=0,"",VLOOKUP(DATE(YEAR($A116),$B116,AI116),入力シート②!$B:$H,3,0)))</f>
        <v/>
      </c>
      <c r="AJ118" s="115" t="s">
        <v>38</v>
      </c>
      <c r="AK118" s="116"/>
      <c r="AL118" s="116"/>
      <c r="AM118" s="116"/>
      <c r="AN118" s="116"/>
      <c r="AO118" s="116"/>
      <c r="AP118" s="119" t="str">
        <f>IF(COUNTIF(E118:AI118,"■")=0,"",ROUNDDOWN(AP117/AL116,4))</f>
        <v/>
      </c>
      <c r="AQ118" s="120"/>
      <c r="AR118" s="11"/>
      <c r="AS118" s="43"/>
      <c r="AT118" s="113" t="s">
        <v>47</v>
      </c>
      <c r="AU118" s="113" t="s">
        <v>9</v>
      </c>
      <c r="AV118" s="113" t="s">
        <v>45</v>
      </c>
      <c r="AW118" s="113" t="s">
        <v>43</v>
      </c>
    </row>
    <row r="119" spans="1:49" ht="16.5" customHeight="1">
      <c r="A119" s="143"/>
      <c r="B119" s="146"/>
      <c r="C119" s="125" t="s">
        <v>36</v>
      </c>
      <c r="D119" s="126"/>
      <c r="E119" s="65" t="str">
        <f>IF(VLOOKUP(DATE(YEAR($A116),$B116,E116),入力シート②!$B:$H,4,0)=0,"",VLOOKUP(DATE(YEAR($A116),$B116,E116),入力シート②!$B:$H,4,0))</f>
        <v/>
      </c>
      <c r="F119" s="66" t="str">
        <f>IF(VLOOKUP(DATE(YEAR($A116),$B116,F116),入力シート②!$B:$H,4,0)=0,"",VLOOKUP(DATE(YEAR($A116),$B116,F116),入力シート②!$B:$H,4,0))</f>
        <v/>
      </c>
      <c r="G119" s="66" t="str">
        <f>IF(VLOOKUP(DATE(YEAR($A116),$B116,G116),入力シート②!$B:$H,4,0)=0,"",VLOOKUP(DATE(YEAR($A116),$B116,G116),入力シート②!$B:$H,4,0))</f>
        <v/>
      </c>
      <c r="H119" s="66" t="str">
        <f>IF(VLOOKUP(DATE(YEAR($A116),$B116,H116),入力シート②!$B:$H,4,0)=0,"",VLOOKUP(DATE(YEAR($A116),$B116,H116),入力シート②!$B:$H,4,0))</f>
        <v/>
      </c>
      <c r="I119" s="66" t="str">
        <f>IF(VLOOKUP(DATE(YEAR($A116),$B116,I116),入力シート②!$B:$H,4,0)=0,"",VLOOKUP(DATE(YEAR($A116),$B116,I116),入力シート②!$B:$H,4,0))</f>
        <v/>
      </c>
      <c r="J119" s="66" t="str">
        <f>IF(VLOOKUP(DATE(YEAR($A116),$B116,J116),入力シート②!$B:$H,4,0)=0,"",VLOOKUP(DATE(YEAR($A116),$B116,J116),入力シート②!$B:$H,4,0))</f>
        <v/>
      </c>
      <c r="K119" s="66" t="str">
        <f>IF(VLOOKUP(DATE(YEAR($A116),$B116,K116),入力シート②!$B:$H,4,0)=0,"",VLOOKUP(DATE(YEAR($A116),$B116,K116),入力シート②!$B:$H,4,0))</f>
        <v/>
      </c>
      <c r="L119" s="66" t="str">
        <f>IF(VLOOKUP(DATE(YEAR($A116),$B116,L116),入力シート②!$B:$H,4,0)=0,"",VLOOKUP(DATE(YEAR($A116),$B116,L116),入力シート②!$B:$H,4,0))</f>
        <v/>
      </c>
      <c r="M119" s="66" t="str">
        <f>IF(VLOOKUP(DATE(YEAR($A116),$B116,M116),入力シート②!$B:$H,4,0)=0,"",VLOOKUP(DATE(YEAR($A116),$B116,M116),入力シート②!$B:$H,4,0))</f>
        <v/>
      </c>
      <c r="N119" s="66" t="str">
        <f>IF(VLOOKUP(DATE(YEAR($A116),$B116,N116),入力シート②!$B:$H,4,0)=0,"",VLOOKUP(DATE(YEAR($A116),$B116,N116),入力シート②!$B:$H,4,0))</f>
        <v/>
      </c>
      <c r="O119" s="66" t="str">
        <f>IF(VLOOKUP(DATE(YEAR($A116),$B116,O116),入力シート②!$B:$H,4,0)=0,"",VLOOKUP(DATE(YEAR($A116),$B116,O116),入力シート②!$B:$H,4,0))</f>
        <v/>
      </c>
      <c r="P119" s="66" t="str">
        <f>IF(VLOOKUP(DATE(YEAR($A116),$B116,P116),入力シート②!$B:$H,4,0)=0,"",VLOOKUP(DATE(YEAR($A116),$B116,P116),入力シート②!$B:$H,4,0))</f>
        <v/>
      </c>
      <c r="Q119" s="66" t="str">
        <f>IF(VLOOKUP(DATE(YEAR($A116),$B116,Q116),入力シート②!$B:$H,4,0)=0,"",VLOOKUP(DATE(YEAR($A116),$B116,Q116),入力シート②!$B:$H,4,0))</f>
        <v/>
      </c>
      <c r="R119" s="66" t="str">
        <f>IF(VLOOKUP(DATE(YEAR($A116),$B116,R116),入力シート②!$B:$H,4,0)=0,"",VLOOKUP(DATE(YEAR($A116),$B116,R116),入力シート②!$B:$H,4,0))</f>
        <v/>
      </c>
      <c r="S119" s="66" t="str">
        <f>IF(VLOOKUP(DATE(YEAR($A116),$B116,S116),入力シート②!$B:$H,4,0)=0,"",VLOOKUP(DATE(YEAR($A116),$B116,S116),入力シート②!$B:$H,4,0))</f>
        <v/>
      </c>
      <c r="T119" s="66" t="str">
        <f>IF(VLOOKUP(DATE(YEAR($A116),$B116,T116),入力シート②!$B:$H,4,0)=0,"",VLOOKUP(DATE(YEAR($A116),$B116,T116),入力シート②!$B:$H,4,0))</f>
        <v/>
      </c>
      <c r="U119" s="66" t="str">
        <f>IF(VLOOKUP(DATE(YEAR($A116),$B116,U116),入力シート②!$B:$H,4,0)=0,"",VLOOKUP(DATE(YEAR($A116),$B116,U116),入力シート②!$B:$H,4,0))</f>
        <v/>
      </c>
      <c r="V119" s="66" t="str">
        <f>IF(VLOOKUP(DATE(YEAR($A116),$B116,V116),入力シート②!$B:$H,4,0)=0,"",VLOOKUP(DATE(YEAR($A116),$B116,V116),入力シート②!$B:$H,4,0))</f>
        <v/>
      </c>
      <c r="W119" s="66" t="str">
        <f>IF(VLOOKUP(DATE(YEAR($A116),$B116,W116),入力シート②!$B:$H,4,0)=0,"",VLOOKUP(DATE(YEAR($A116),$B116,W116),入力シート②!$B:$H,4,0))</f>
        <v/>
      </c>
      <c r="X119" s="66" t="str">
        <f>IF(VLOOKUP(DATE(YEAR($A116),$B116,X116),入力シート②!$B:$H,4,0)=0,"",VLOOKUP(DATE(YEAR($A116),$B116,X116),入力シート②!$B:$H,4,0))</f>
        <v/>
      </c>
      <c r="Y119" s="66" t="str">
        <f>IF(VLOOKUP(DATE(YEAR($A116),$B116,Y116),入力シート②!$B:$H,4,0)=0,"",VLOOKUP(DATE(YEAR($A116),$B116,Y116),入力シート②!$B:$H,4,0))</f>
        <v/>
      </c>
      <c r="Z119" s="66" t="str">
        <f>IF(VLOOKUP(DATE(YEAR($A116),$B116,Z116),入力シート②!$B:$H,4,0)=0,"",VLOOKUP(DATE(YEAR($A116),$B116,Z116),入力シート②!$B:$H,4,0))</f>
        <v/>
      </c>
      <c r="AA119" s="66" t="str">
        <f>IF(VLOOKUP(DATE(YEAR($A116),$B116,AA116),入力シート②!$B:$H,4,0)=0,"",VLOOKUP(DATE(YEAR($A116),$B116,AA116),入力シート②!$B:$H,4,0))</f>
        <v/>
      </c>
      <c r="AB119" s="66" t="str">
        <f>IF(VLOOKUP(DATE(YEAR($A116),$B116,AB116),入力シート②!$B:$H,4,0)=0,"",VLOOKUP(DATE(YEAR($A116),$B116,AB116),入力シート②!$B:$H,4,0))</f>
        <v/>
      </c>
      <c r="AC119" s="66" t="str">
        <f>IF(VLOOKUP(DATE(YEAR($A116),$B116,AC116),入力シート②!$B:$H,4,0)=0,"",VLOOKUP(DATE(YEAR($A116),$B116,AC116),入力シート②!$B:$H,4,0))</f>
        <v/>
      </c>
      <c r="AD119" s="66" t="str">
        <f>IF(VLOOKUP(DATE(YEAR($A116),$B116,AD116),入力シート②!$B:$H,4,0)=0,"",VLOOKUP(DATE(YEAR($A116),$B116,AD116),入力シート②!$B:$H,4,0))</f>
        <v/>
      </c>
      <c r="AE119" s="66" t="str">
        <f>IF(VLOOKUP(DATE(YEAR($A116),$B116,AE116),入力シート②!$B:$H,4,0)=0,"",VLOOKUP(DATE(YEAR($A116),$B116,AE116),入力シート②!$B:$H,4,0))</f>
        <v/>
      </c>
      <c r="AF119" s="66" t="str">
        <f>IF(VLOOKUP(DATE(YEAR($A116),$B116,AF116),入力シート②!$B:$H,4,0)=0,"",VLOOKUP(DATE(YEAR($A116),$B116,AF116),入力シート②!$B:$H,4,0))</f>
        <v/>
      </c>
      <c r="AG119" s="66" t="str">
        <f>IF(DAY(EOMONTH($A116,0))&lt;29,"",IF(VLOOKUP(DATE(YEAR($A116),$B116,AG116),入力シート②!$B:$H,4,0)=0,"",VLOOKUP(DATE(YEAR($A116),$B116,AG116),入力シート②!$B:$H,4,0)))</f>
        <v/>
      </c>
      <c r="AH119" s="66" t="str">
        <f>IF(DAY(EOMONTH($A116,0))&lt;30,"",IF(VLOOKUP(DATE(YEAR($A116),$B116,AH116),入力シート②!$B:$H,4,0)=0,"",VLOOKUP(DATE(YEAR($A116),$B116,AH116),入力シート②!$B:$H,4,0)))</f>
        <v/>
      </c>
      <c r="AI119" s="71" t="str">
        <f>IF(DAY(EOMONTH($A116,0))&lt;31,"",IF(VLOOKUP(DATE(YEAR($A116),$B116,AI116),入力シート②!$B:$H,4,0)=0,"",VLOOKUP(DATE(YEAR($A116),$B116,AI116),入力シート②!$B:$H,4,0)))</f>
        <v/>
      </c>
      <c r="AJ119" s="131" t="s">
        <v>8</v>
      </c>
      <c r="AK119" s="109"/>
      <c r="AL119" s="109"/>
      <c r="AM119" s="109"/>
      <c r="AN119" s="109"/>
      <c r="AO119" s="109"/>
      <c r="AP119" s="109" t="str">
        <f>IF(COUNTIF(E118:AI118,"■")=0,"",IF(OR(AP117&gt;=AP116,AP118&gt;=0.285),"達成","×"))</f>
        <v/>
      </c>
      <c r="AQ119" s="110"/>
      <c r="AT119" s="114"/>
      <c r="AU119" s="114"/>
      <c r="AV119" s="114"/>
      <c r="AW119" s="114"/>
    </row>
    <row r="120" spans="1:49" ht="16.5" customHeight="1">
      <c r="A120" s="144"/>
      <c r="B120" s="147"/>
      <c r="C120" s="127" t="s">
        <v>4</v>
      </c>
      <c r="D120" s="128"/>
      <c r="E120" s="61" t="str">
        <f ca="1">VLOOKUP(DATE(YEAR($A116),B116,E116),入力シート②!$B:$H,7,0)</f>
        <v/>
      </c>
      <c r="F120" s="62" t="str">
        <f ca="1">VLOOKUP(DATE(YEAR($A116),B116,F116),入力シート②!$B:$H,7,0)</f>
        <v/>
      </c>
      <c r="G120" s="62" t="str">
        <f ca="1">VLOOKUP(DATE(YEAR($A116),B116,G116),入力シート②!$B:$H,7,0)</f>
        <v/>
      </c>
      <c r="H120" s="62" t="str">
        <f ca="1">VLOOKUP(DATE(YEAR($A116),B116,H116),入力シート②!$B:$H,7,0)</f>
        <v/>
      </c>
      <c r="I120" s="62" t="str">
        <f ca="1">VLOOKUP(DATE(YEAR($A116),B116,I116),入力シート②!$B:$H,7,0)</f>
        <v/>
      </c>
      <c r="J120" s="62" t="str">
        <f ca="1">VLOOKUP(DATE(YEAR($A116),B116,J116),入力シート②!$B:$H,7,0)</f>
        <v/>
      </c>
      <c r="K120" s="62" t="str">
        <f ca="1">VLOOKUP(DATE(YEAR($A116),B116,K116),入力シート②!$B:$H,7,0)</f>
        <v/>
      </c>
      <c r="L120" s="62" t="str">
        <f ca="1">VLOOKUP(DATE(YEAR($A116),B116,L116),入力シート②!$B:$H,7,0)</f>
        <v/>
      </c>
      <c r="M120" s="62" t="str">
        <f ca="1">VLOOKUP(DATE(YEAR($A116),B116,M116),入力シート②!$B:$H,7,0)</f>
        <v/>
      </c>
      <c r="N120" s="62" t="str">
        <f ca="1">VLOOKUP(DATE(YEAR($A116),B116,N116),入力シート②!$B:$H,7,0)</f>
        <v/>
      </c>
      <c r="O120" s="62" t="str">
        <f ca="1">VLOOKUP(DATE(YEAR($A116),B116,O116),入力シート②!$B:$H,7,0)</f>
        <v/>
      </c>
      <c r="P120" s="62" t="str">
        <f ca="1">VLOOKUP(DATE(YEAR($A116),B116,P116),入力シート②!$B:$H,7,0)</f>
        <v/>
      </c>
      <c r="Q120" s="62" t="str">
        <f ca="1">VLOOKUP(DATE(YEAR($A116),B116,Q116),入力シート②!$B:$H,7,0)</f>
        <v/>
      </c>
      <c r="R120" s="62" t="str">
        <f ca="1">VLOOKUP(DATE(YEAR($A116),B116,R116),入力シート②!$B:$H,7,0)</f>
        <v/>
      </c>
      <c r="S120" s="62" t="str">
        <f ca="1">VLOOKUP(DATE(YEAR($A116),B116,S116),入力シート②!$B:$H,7,0)</f>
        <v/>
      </c>
      <c r="T120" s="62" t="str">
        <f ca="1">VLOOKUP(DATE(YEAR($A116),B116,T116),入力シート②!$B:$H,7,0)</f>
        <v/>
      </c>
      <c r="U120" s="62" t="str">
        <f ca="1">VLOOKUP(DATE(YEAR($A116),B116,U116),入力シート②!$B:$H,7,0)</f>
        <v/>
      </c>
      <c r="V120" s="62" t="str">
        <f ca="1">VLOOKUP(DATE(YEAR($A116),B116,V116),入力シート②!$B:$H,7,0)</f>
        <v/>
      </c>
      <c r="W120" s="62" t="str">
        <f ca="1">VLOOKUP(DATE(YEAR($A116),B116,W116),入力シート②!$B:$H,7,0)</f>
        <v/>
      </c>
      <c r="X120" s="62" t="str">
        <f ca="1">VLOOKUP(DATE(YEAR($A116),B116,X116),入力シート②!$B:$H,7,0)</f>
        <v/>
      </c>
      <c r="Y120" s="62" t="str">
        <f ca="1">VLOOKUP(DATE(YEAR($A116),B116,Y116),入力シート②!$B:$H,7,0)</f>
        <v/>
      </c>
      <c r="Z120" s="62" t="str">
        <f ca="1">VLOOKUP(DATE(YEAR($A116),B116,Z116),入力シート②!$B:$H,7,0)</f>
        <v/>
      </c>
      <c r="AA120" s="62" t="str">
        <f ca="1">VLOOKUP(DATE(YEAR($A116),B116,AA116),入力シート②!$B:$H,7,0)</f>
        <v/>
      </c>
      <c r="AB120" s="62" t="str">
        <f ca="1">VLOOKUP(DATE(YEAR($A116),B116,AB116),入力シート②!$B:$H,7,0)</f>
        <v/>
      </c>
      <c r="AC120" s="62" t="str">
        <f ca="1">VLOOKUP(DATE(YEAR($A116),B116,AC116),入力シート②!$B:$H,7,0)</f>
        <v/>
      </c>
      <c r="AD120" s="62" t="str">
        <f ca="1">VLOOKUP(DATE(YEAR($A116),B116,AD116),入力シート②!$B:$H,7,0)</f>
        <v/>
      </c>
      <c r="AE120" s="62" t="str">
        <f ca="1">VLOOKUP(DATE(YEAR($A116),B116,AE116),入力シート②!$B:$H,7,0)</f>
        <v/>
      </c>
      <c r="AF120" s="62" t="str">
        <f ca="1">VLOOKUP(DATE(YEAR($A116),B116,AF116),入力シート②!$B:$H,7,0)</f>
        <v/>
      </c>
      <c r="AG120" s="62" t="str">
        <f ca="1">IF(DAY(EOMONTH($A116,0))&lt;29,"",VLOOKUP(DATE(YEAR($A116),$B116,AG116),入力シート②!$B:$H,7,0))</f>
        <v/>
      </c>
      <c r="AH120" s="62" t="str">
        <f ca="1">IF(DAY(EOMONTH($A116,0))&lt;30,"",VLOOKUP(DATE(YEAR($A116),$B116,AH116),入力シート②!$B:$H,7,0))</f>
        <v/>
      </c>
      <c r="AI120" s="72" t="str">
        <f>IF(DAY(EOMONTH($A116,0))&lt;31,"",VLOOKUP(DATE(YEAR($A116),$B116,AI116),入力シート②!$B:$H,7,0))</f>
        <v/>
      </c>
      <c r="AJ120" s="111" t="s">
        <v>45</v>
      </c>
      <c r="AK120" s="112"/>
      <c r="AL120" s="112" t="str">
        <f ca="1">IF(COUNTIF(E120:AI120,"-")+COUNTIF(E120:AI120,"達成")+COUNTIF(E120:AI120,"×")=0,"",COUNTIF(E120:AI120,"達成")+COUNTIF(E120:AI120,"×"))</f>
        <v/>
      </c>
      <c r="AM120" s="112"/>
      <c r="AN120" s="112" t="s">
        <v>43</v>
      </c>
      <c r="AO120" s="112"/>
      <c r="AP120" s="109" t="str">
        <f ca="1">IF(COUNTIF(E120:AI120,"-")+COUNTIF(E120:AI120,"達成")+COUNTIF(E120:AI120,"×")=0,"",COUNTIF(E120:AI120,"達成"))</f>
        <v/>
      </c>
      <c r="AQ120" s="110"/>
      <c r="AT120" s="31">
        <f>IF(AP119="達成",1,0)</f>
        <v>0</v>
      </c>
      <c r="AU120" s="31">
        <f>IF(AP119="×",1,0)</f>
        <v>0</v>
      </c>
      <c r="AV120" s="31" t="str">
        <f ca="1">AL120</f>
        <v/>
      </c>
      <c r="AW120" s="31" t="str">
        <f ca="1">AP120</f>
        <v/>
      </c>
    </row>
    <row r="121" spans="1:49" ht="16.5" customHeight="1">
      <c r="A121" s="132">
        <f>EOMONTH(A116,0)+1</f>
        <v>46935</v>
      </c>
      <c r="B121" s="145">
        <f t="shared" ref="B121" si="561">MONTH(A121)</f>
        <v>7</v>
      </c>
      <c r="C121" s="129" t="s">
        <v>0</v>
      </c>
      <c r="D121" s="130"/>
      <c r="E121" s="63">
        <v>1</v>
      </c>
      <c r="F121" s="64">
        <v>2</v>
      </c>
      <c r="G121" s="64">
        <v>3</v>
      </c>
      <c r="H121" s="64">
        <v>4</v>
      </c>
      <c r="I121" s="64">
        <v>5</v>
      </c>
      <c r="J121" s="64">
        <v>6</v>
      </c>
      <c r="K121" s="64">
        <v>7</v>
      </c>
      <c r="L121" s="64">
        <v>8</v>
      </c>
      <c r="M121" s="64">
        <v>9</v>
      </c>
      <c r="N121" s="64">
        <v>10</v>
      </c>
      <c r="O121" s="64">
        <v>11</v>
      </c>
      <c r="P121" s="64">
        <v>12</v>
      </c>
      <c r="Q121" s="64">
        <v>13</v>
      </c>
      <c r="R121" s="64">
        <v>14</v>
      </c>
      <c r="S121" s="64">
        <v>15</v>
      </c>
      <c r="T121" s="64">
        <v>16</v>
      </c>
      <c r="U121" s="64">
        <v>17</v>
      </c>
      <c r="V121" s="64">
        <v>18</v>
      </c>
      <c r="W121" s="64">
        <v>19</v>
      </c>
      <c r="X121" s="64">
        <v>20</v>
      </c>
      <c r="Y121" s="64">
        <v>21</v>
      </c>
      <c r="Z121" s="64">
        <v>22</v>
      </c>
      <c r="AA121" s="64">
        <v>23</v>
      </c>
      <c r="AB121" s="64">
        <v>24</v>
      </c>
      <c r="AC121" s="64">
        <v>25</v>
      </c>
      <c r="AD121" s="64">
        <v>26</v>
      </c>
      <c r="AE121" s="64">
        <v>27</v>
      </c>
      <c r="AF121" s="64">
        <v>28</v>
      </c>
      <c r="AG121" s="64">
        <f>IF(DAY(EOMONTH($A121,0))&lt;29,"",29)</f>
        <v>29</v>
      </c>
      <c r="AH121" s="64">
        <f>IF(DAY(EOMONTH($A121,0))&lt;30,"",30)</f>
        <v>30</v>
      </c>
      <c r="AI121" s="67">
        <f>IF(DAY(EOMONTH($A121,0))&lt;31,"",31)</f>
        <v>31</v>
      </c>
      <c r="AJ121" s="150" t="s">
        <v>42</v>
      </c>
      <c r="AK121" s="151"/>
      <c r="AL121" s="151" t="str">
        <f>IF(COUNTIF(E123:AI123,"■")=0,"",COUNTIF(E123:AI123,"■"))</f>
        <v/>
      </c>
      <c r="AM121" s="151"/>
      <c r="AN121" s="151" t="s">
        <v>44</v>
      </c>
      <c r="AO121" s="151"/>
      <c r="AP121" s="121" t="str">
        <f>IF(COUNTIF(E123:AI123,"■")=0,"",COUNTIFS(E122:AI122,1,E123:AI123,"■")+COUNTIFS(E122:AI122,7,E123:AI123,"■"))</f>
        <v/>
      </c>
      <c r="AQ121" s="122"/>
    </row>
    <row r="122" spans="1:49" ht="16.5" customHeight="1">
      <c r="A122" s="143"/>
      <c r="B122" s="146"/>
      <c r="C122" s="123" t="s">
        <v>1</v>
      </c>
      <c r="D122" s="124"/>
      <c r="E122" s="68">
        <f>WEEKDAY(DATE(YEAR($A121),$B121,E121),1)</f>
        <v>7</v>
      </c>
      <c r="F122" s="69">
        <f t="shared" ref="F122" si="562">WEEKDAY(DATE(YEAR($A121),$B121,F121),1)</f>
        <v>1</v>
      </c>
      <c r="G122" s="69">
        <f t="shared" ref="G122" si="563">WEEKDAY(DATE(YEAR($A121),$B121,G121),1)</f>
        <v>2</v>
      </c>
      <c r="H122" s="69">
        <f t="shared" ref="H122" si="564">WEEKDAY(DATE(YEAR($A121),$B121,H121),1)</f>
        <v>3</v>
      </c>
      <c r="I122" s="69">
        <f t="shared" ref="I122" si="565">WEEKDAY(DATE(YEAR($A121),$B121,I121),1)</f>
        <v>4</v>
      </c>
      <c r="J122" s="69">
        <f t="shared" ref="J122" si="566">WEEKDAY(DATE(YEAR($A121),$B121,J121),1)</f>
        <v>5</v>
      </c>
      <c r="K122" s="69">
        <f t="shared" ref="K122" si="567">WEEKDAY(DATE(YEAR($A121),$B121,K121),1)</f>
        <v>6</v>
      </c>
      <c r="L122" s="69">
        <f t="shared" ref="L122" si="568">WEEKDAY(DATE(YEAR($A121),$B121,L121),1)</f>
        <v>7</v>
      </c>
      <c r="M122" s="69">
        <f t="shared" ref="M122" si="569">WEEKDAY(DATE(YEAR($A121),$B121,M121),1)</f>
        <v>1</v>
      </c>
      <c r="N122" s="69">
        <f t="shared" ref="N122" si="570">WEEKDAY(DATE(YEAR($A121),$B121,N121),1)</f>
        <v>2</v>
      </c>
      <c r="O122" s="69">
        <f t="shared" ref="O122" si="571">WEEKDAY(DATE(YEAR($A121),$B121,O121),1)</f>
        <v>3</v>
      </c>
      <c r="P122" s="69">
        <f t="shared" ref="P122" si="572">WEEKDAY(DATE(YEAR($A121),$B121,P121),1)</f>
        <v>4</v>
      </c>
      <c r="Q122" s="69">
        <f t="shared" ref="Q122" si="573">WEEKDAY(DATE(YEAR($A121),$B121,Q121),1)</f>
        <v>5</v>
      </c>
      <c r="R122" s="69">
        <f t="shared" ref="R122" si="574">WEEKDAY(DATE(YEAR($A121),$B121,R121),1)</f>
        <v>6</v>
      </c>
      <c r="S122" s="69">
        <f t="shared" ref="S122" si="575">WEEKDAY(DATE(YEAR($A121),$B121,S121),1)</f>
        <v>7</v>
      </c>
      <c r="T122" s="69">
        <f t="shared" ref="T122" si="576">WEEKDAY(DATE(YEAR($A121),$B121,T121),1)</f>
        <v>1</v>
      </c>
      <c r="U122" s="69">
        <f t="shared" ref="U122" si="577">WEEKDAY(DATE(YEAR($A121),$B121,U121),1)</f>
        <v>2</v>
      </c>
      <c r="V122" s="69">
        <f t="shared" ref="V122" si="578">WEEKDAY(DATE(YEAR($A121),$B121,V121),1)</f>
        <v>3</v>
      </c>
      <c r="W122" s="69">
        <f t="shared" ref="W122" si="579">WEEKDAY(DATE(YEAR($A121),$B121,W121),1)</f>
        <v>4</v>
      </c>
      <c r="X122" s="69">
        <f t="shared" ref="X122" si="580">WEEKDAY(DATE(YEAR($A121),$B121,X121),1)</f>
        <v>5</v>
      </c>
      <c r="Y122" s="69">
        <f t="shared" ref="Y122" si="581">WEEKDAY(DATE(YEAR($A121),$B121,Y121),1)</f>
        <v>6</v>
      </c>
      <c r="Z122" s="69">
        <f t="shared" ref="Z122" si="582">WEEKDAY(DATE(YEAR($A121),$B121,Z121),1)</f>
        <v>7</v>
      </c>
      <c r="AA122" s="69">
        <f t="shared" ref="AA122" si="583">WEEKDAY(DATE(YEAR($A121),$B121,AA121),1)</f>
        <v>1</v>
      </c>
      <c r="AB122" s="69">
        <f t="shared" ref="AB122" si="584">WEEKDAY(DATE(YEAR($A121),$B121,AB121),1)</f>
        <v>2</v>
      </c>
      <c r="AC122" s="69">
        <f t="shared" ref="AC122" si="585">WEEKDAY(DATE(YEAR($A121),$B121,AC121),1)</f>
        <v>3</v>
      </c>
      <c r="AD122" s="69">
        <f t="shared" ref="AD122" si="586">WEEKDAY(DATE(YEAR($A121),$B121,AD121),1)</f>
        <v>4</v>
      </c>
      <c r="AE122" s="69">
        <f t="shared" ref="AE122" si="587">WEEKDAY(DATE(YEAR($A121),$B121,AE121),1)</f>
        <v>5</v>
      </c>
      <c r="AF122" s="69">
        <f t="shared" ref="AF122" si="588">WEEKDAY(DATE(YEAR($A121),$B121,AF121),1)</f>
        <v>6</v>
      </c>
      <c r="AG122" s="69">
        <f>IF(DAY(EOMONTH($A121,0))&lt;29,"",WEEKDAY(DATE(YEAR($A121),$B121,AG121),1))</f>
        <v>7</v>
      </c>
      <c r="AH122" s="69">
        <f>IF(DAY(EOMONTH($A121,0))&lt;30,"",WEEKDAY(DATE(YEAR($A121),$B121,AH121),1))</f>
        <v>1</v>
      </c>
      <c r="AI122" s="70">
        <f>IF(DAY(EOMONTH($A121,0))&lt;31,"",WEEKDAY(DATE(YEAR($A121),$B121,AI121),1))</f>
        <v>2</v>
      </c>
      <c r="AJ122" s="115" t="s">
        <v>37</v>
      </c>
      <c r="AK122" s="116"/>
      <c r="AL122" s="116"/>
      <c r="AM122" s="116"/>
      <c r="AN122" s="116"/>
      <c r="AO122" s="116"/>
      <c r="AP122" s="117" t="str">
        <f>IF(COUNTIF(E123:AI123,"■")=0,"",COUNTIF(E124:AI124,"○")+COUNTIF(E124:AI124,"●"))</f>
        <v/>
      </c>
      <c r="AQ122" s="118"/>
      <c r="AR122" s="10"/>
    </row>
    <row r="123" spans="1:49" ht="16.5" customHeight="1">
      <c r="A123" s="143"/>
      <c r="B123" s="146"/>
      <c r="C123" s="123" t="s">
        <v>2</v>
      </c>
      <c r="D123" s="124"/>
      <c r="E123" s="65" t="str">
        <f>IF(VLOOKUP(DATE(YEAR($A121),$B121,E121),入力シート②!$B:$H,3,0)=0,"",VLOOKUP(DATE(YEAR($A121),$B121,E121),入力シート②!$B:$H,3,0))</f>
        <v/>
      </c>
      <c r="F123" s="66" t="str">
        <f>IF(VLOOKUP(DATE(YEAR($A121),$B121,F121),入力シート②!$B:$H,3,0)=0,"",VLOOKUP(DATE(YEAR($A121),$B121,F121),入力シート②!$B:$H,3,0))</f>
        <v/>
      </c>
      <c r="G123" s="66" t="str">
        <f>IF(VLOOKUP(DATE(YEAR($A121),$B121,G121),入力シート②!$B:$H,3,0)=0,"",VLOOKUP(DATE(YEAR($A121),$B121,G121),入力シート②!$B:$H,3,0))</f>
        <v/>
      </c>
      <c r="H123" s="66" t="str">
        <f>IF(VLOOKUP(DATE(YEAR($A121),$B121,H121),入力シート②!$B:$H,3,0)=0,"",VLOOKUP(DATE(YEAR($A121),$B121,H121),入力シート②!$B:$H,3,0))</f>
        <v/>
      </c>
      <c r="I123" s="66" t="str">
        <f>IF(VLOOKUP(DATE(YEAR($A121),$B121,I121),入力シート②!$B:$H,3,0)=0,"",VLOOKUP(DATE(YEAR($A121),$B121,I121),入力シート②!$B:$H,3,0))</f>
        <v/>
      </c>
      <c r="J123" s="66" t="str">
        <f>IF(VLOOKUP(DATE(YEAR($A121),$B121,J121),入力シート②!$B:$H,3,0)=0,"",VLOOKUP(DATE(YEAR($A121),$B121,J121),入力シート②!$B:$H,3,0))</f>
        <v/>
      </c>
      <c r="K123" s="66" t="str">
        <f>IF(VLOOKUP(DATE(YEAR($A121),$B121,K121),入力シート②!$B:$H,3,0)=0,"",VLOOKUP(DATE(YEAR($A121),$B121,K121),入力シート②!$B:$H,3,0))</f>
        <v/>
      </c>
      <c r="L123" s="66" t="str">
        <f>IF(VLOOKUP(DATE(YEAR($A121),$B121,L121),入力シート②!$B:$H,3,0)=0,"",VLOOKUP(DATE(YEAR($A121),$B121,L121),入力シート②!$B:$H,3,0))</f>
        <v/>
      </c>
      <c r="M123" s="66" t="str">
        <f>IF(VLOOKUP(DATE(YEAR($A121),$B121,M121),入力シート②!$B:$H,3,0)=0,"",VLOOKUP(DATE(YEAR($A121),$B121,M121),入力シート②!$B:$H,3,0))</f>
        <v/>
      </c>
      <c r="N123" s="66" t="str">
        <f>IF(VLOOKUP(DATE(YEAR($A121),$B121,N121),入力シート②!$B:$H,3,0)=0,"",VLOOKUP(DATE(YEAR($A121),$B121,N121),入力シート②!$B:$H,3,0))</f>
        <v/>
      </c>
      <c r="O123" s="66" t="str">
        <f>IF(VLOOKUP(DATE(YEAR($A121),$B121,O121),入力シート②!$B:$H,3,0)=0,"",VLOOKUP(DATE(YEAR($A121),$B121,O121),入力シート②!$B:$H,3,0))</f>
        <v/>
      </c>
      <c r="P123" s="66" t="str">
        <f>IF(VLOOKUP(DATE(YEAR($A121),$B121,P121),入力シート②!$B:$H,3,0)=0,"",VLOOKUP(DATE(YEAR($A121),$B121,P121),入力シート②!$B:$H,3,0))</f>
        <v/>
      </c>
      <c r="Q123" s="66" t="str">
        <f>IF(VLOOKUP(DATE(YEAR($A121),$B121,Q121),入力シート②!$B:$H,3,0)=0,"",VLOOKUP(DATE(YEAR($A121),$B121,Q121),入力シート②!$B:$H,3,0))</f>
        <v/>
      </c>
      <c r="R123" s="66" t="str">
        <f>IF(VLOOKUP(DATE(YEAR($A121),$B121,R121),入力シート②!$B:$H,3,0)=0,"",VLOOKUP(DATE(YEAR($A121),$B121,R121),入力シート②!$B:$H,3,0))</f>
        <v/>
      </c>
      <c r="S123" s="66" t="str">
        <f>IF(VLOOKUP(DATE(YEAR($A121),$B121,S121),入力シート②!$B:$H,3,0)=0,"",VLOOKUP(DATE(YEAR($A121),$B121,S121),入力シート②!$B:$H,3,0))</f>
        <v/>
      </c>
      <c r="T123" s="66" t="str">
        <f>IF(VLOOKUP(DATE(YEAR($A121),$B121,T121),入力シート②!$B:$H,3,0)=0,"",VLOOKUP(DATE(YEAR($A121),$B121,T121),入力シート②!$B:$H,3,0))</f>
        <v/>
      </c>
      <c r="U123" s="66" t="str">
        <f>IF(VLOOKUP(DATE(YEAR($A121),$B121,U121),入力シート②!$B:$H,3,0)=0,"",VLOOKUP(DATE(YEAR($A121),$B121,U121),入力シート②!$B:$H,3,0))</f>
        <v/>
      </c>
      <c r="V123" s="66" t="str">
        <f>IF(VLOOKUP(DATE(YEAR($A121),$B121,V121),入力シート②!$B:$H,3,0)=0,"",VLOOKUP(DATE(YEAR($A121),$B121,V121),入力シート②!$B:$H,3,0))</f>
        <v/>
      </c>
      <c r="W123" s="66" t="str">
        <f>IF(VLOOKUP(DATE(YEAR($A121),$B121,W121),入力シート②!$B:$H,3,0)=0,"",VLOOKUP(DATE(YEAR($A121),$B121,W121),入力シート②!$B:$H,3,0))</f>
        <v/>
      </c>
      <c r="X123" s="66" t="str">
        <f>IF(VLOOKUP(DATE(YEAR($A121),$B121,X121),入力シート②!$B:$H,3,0)=0,"",VLOOKUP(DATE(YEAR($A121),$B121,X121),入力シート②!$B:$H,3,0))</f>
        <v/>
      </c>
      <c r="Y123" s="66" t="str">
        <f>IF(VLOOKUP(DATE(YEAR($A121),$B121,Y121),入力シート②!$B:$H,3,0)=0,"",VLOOKUP(DATE(YEAR($A121),$B121,Y121),入力シート②!$B:$H,3,0))</f>
        <v/>
      </c>
      <c r="Z123" s="66" t="str">
        <f>IF(VLOOKUP(DATE(YEAR($A121),$B121,Z121),入力シート②!$B:$H,3,0)=0,"",VLOOKUP(DATE(YEAR($A121),$B121,Z121),入力シート②!$B:$H,3,0))</f>
        <v/>
      </c>
      <c r="AA123" s="66" t="str">
        <f>IF(VLOOKUP(DATE(YEAR($A121),$B121,AA121),入力シート②!$B:$H,3,0)=0,"",VLOOKUP(DATE(YEAR($A121),$B121,AA121),入力シート②!$B:$H,3,0))</f>
        <v/>
      </c>
      <c r="AB123" s="66" t="str">
        <f>IF(VLOOKUP(DATE(YEAR($A121),$B121,AB121),入力シート②!$B:$H,3,0)=0,"",VLOOKUP(DATE(YEAR($A121),$B121,AB121),入力シート②!$B:$H,3,0))</f>
        <v/>
      </c>
      <c r="AC123" s="66" t="str">
        <f>IF(VLOOKUP(DATE(YEAR($A121),$B121,AC121),入力シート②!$B:$H,3,0)=0,"",VLOOKUP(DATE(YEAR($A121),$B121,AC121),入力シート②!$B:$H,3,0))</f>
        <v/>
      </c>
      <c r="AD123" s="66" t="str">
        <f>IF(VLOOKUP(DATE(YEAR($A121),$B121,AD121),入力シート②!$B:$H,3,0)=0,"",VLOOKUP(DATE(YEAR($A121),$B121,AD121),入力シート②!$B:$H,3,0))</f>
        <v/>
      </c>
      <c r="AE123" s="66" t="str">
        <f>IF(VLOOKUP(DATE(YEAR($A121),$B121,AE121),入力シート②!$B:$H,3,0)=0,"",VLOOKUP(DATE(YEAR($A121),$B121,AE121),入力シート②!$B:$H,3,0))</f>
        <v/>
      </c>
      <c r="AF123" s="66" t="str">
        <f>IF(VLOOKUP(DATE(YEAR($A121),$B121,AF121),入力シート②!$B:$H,3,0)=0,"",VLOOKUP(DATE(YEAR($A121),$B121,AF121),入力シート②!$B:$H,3,0))</f>
        <v/>
      </c>
      <c r="AG123" s="66" t="str">
        <f>IF(DAY(EOMONTH($A121,0))&lt;29,"",IF(VLOOKUP(DATE(YEAR($A121),$B121,AG121),入力シート②!$B:$H,3,0)=0,"",VLOOKUP(DATE(YEAR($A121),$B121,AG121),入力シート②!$B:$H,3,0)))</f>
        <v/>
      </c>
      <c r="AH123" s="66" t="str">
        <f>IF(DAY(EOMONTH($A121,0))&lt;30,"",IF(VLOOKUP(DATE(YEAR($A121),$B121,AH121),入力シート②!$B:$H,3,0)=0,"",VLOOKUP(DATE(YEAR($A121),$B121,AH121),入力シート②!$B:$H,3,0)))</f>
        <v/>
      </c>
      <c r="AI123" s="71" t="str">
        <f>IF(DAY(EOMONTH($A121,0))&lt;31,"",IF(VLOOKUP(DATE(YEAR($A121),$B121,AI121),入力シート②!$B:$H,3,0)=0,"",VLOOKUP(DATE(YEAR($A121),$B121,AI121),入力シート②!$B:$H,3,0)))</f>
        <v/>
      </c>
      <c r="AJ123" s="115" t="s">
        <v>38</v>
      </c>
      <c r="AK123" s="116"/>
      <c r="AL123" s="116"/>
      <c r="AM123" s="116"/>
      <c r="AN123" s="116"/>
      <c r="AO123" s="116"/>
      <c r="AP123" s="119" t="str">
        <f>IF(COUNTIF(E123:AI123,"■")=0,"",ROUNDDOWN(AP122/AL121,4))</f>
        <v/>
      </c>
      <c r="AQ123" s="120"/>
      <c r="AR123" s="11"/>
      <c r="AS123" s="43"/>
      <c r="AT123" s="113" t="s">
        <v>47</v>
      </c>
      <c r="AU123" s="113" t="s">
        <v>9</v>
      </c>
      <c r="AV123" s="113" t="s">
        <v>45</v>
      </c>
      <c r="AW123" s="113" t="s">
        <v>43</v>
      </c>
    </row>
    <row r="124" spans="1:49" ht="16.5" customHeight="1">
      <c r="A124" s="143"/>
      <c r="B124" s="146"/>
      <c r="C124" s="125" t="s">
        <v>36</v>
      </c>
      <c r="D124" s="126"/>
      <c r="E124" s="65" t="str">
        <f>IF(VLOOKUP(DATE(YEAR($A121),$B121,E121),入力シート②!$B:$H,4,0)=0,"",VLOOKUP(DATE(YEAR($A121),$B121,E121),入力シート②!$B:$H,4,0))</f>
        <v/>
      </c>
      <c r="F124" s="66" t="str">
        <f>IF(VLOOKUP(DATE(YEAR($A121),$B121,F121),入力シート②!$B:$H,4,0)=0,"",VLOOKUP(DATE(YEAR($A121),$B121,F121),入力シート②!$B:$H,4,0))</f>
        <v/>
      </c>
      <c r="G124" s="66" t="str">
        <f>IF(VLOOKUP(DATE(YEAR($A121),$B121,G121),入力シート②!$B:$H,4,0)=0,"",VLOOKUP(DATE(YEAR($A121),$B121,G121),入力シート②!$B:$H,4,0))</f>
        <v/>
      </c>
      <c r="H124" s="66" t="str">
        <f>IF(VLOOKUP(DATE(YEAR($A121),$B121,H121),入力シート②!$B:$H,4,0)=0,"",VLOOKUP(DATE(YEAR($A121),$B121,H121),入力シート②!$B:$H,4,0))</f>
        <v/>
      </c>
      <c r="I124" s="66" t="str">
        <f>IF(VLOOKUP(DATE(YEAR($A121),$B121,I121),入力シート②!$B:$H,4,0)=0,"",VLOOKUP(DATE(YEAR($A121),$B121,I121),入力シート②!$B:$H,4,0))</f>
        <v/>
      </c>
      <c r="J124" s="66" t="str">
        <f>IF(VLOOKUP(DATE(YEAR($A121),$B121,J121),入力シート②!$B:$H,4,0)=0,"",VLOOKUP(DATE(YEAR($A121),$B121,J121),入力シート②!$B:$H,4,0))</f>
        <v/>
      </c>
      <c r="K124" s="66" t="str">
        <f>IF(VLOOKUP(DATE(YEAR($A121),$B121,K121),入力シート②!$B:$H,4,0)=0,"",VLOOKUP(DATE(YEAR($A121),$B121,K121),入力シート②!$B:$H,4,0))</f>
        <v/>
      </c>
      <c r="L124" s="66" t="str">
        <f>IF(VLOOKUP(DATE(YEAR($A121),$B121,L121),入力シート②!$B:$H,4,0)=0,"",VLOOKUP(DATE(YEAR($A121),$B121,L121),入力シート②!$B:$H,4,0))</f>
        <v/>
      </c>
      <c r="M124" s="66" t="str">
        <f>IF(VLOOKUP(DATE(YEAR($A121),$B121,M121),入力シート②!$B:$H,4,0)=0,"",VLOOKUP(DATE(YEAR($A121),$B121,M121),入力シート②!$B:$H,4,0))</f>
        <v/>
      </c>
      <c r="N124" s="66" t="str">
        <f>IF(VLOOKUP(DATE(YEAR($A121),$B121,N121),入力シート②!$B:$H,4,0)=0,"",VLOOKUP(DATE(YEAR($A121),$B121,N121),入力シート②!$B:$H,4,0))</f>
        <v/>
      </c>
      <c r="O124" s="66" t="str">
        <f>IF(VLOOKUP(DATE(YEAR($A121),$B121,O121),入力シート②!$B:$H,4,0)=0,"",VLOOKUP(DATE(YEAR($A121),$B121,O121),入力シート②!$B:$H,4,0))</f>
        <v/>
      </c>
      <c r="P124" s="66" t="str">
        <f>IF(VLOOKUP(DATE(YEAR($A121),$B121,P121),入力シート②!$B:$H,4,0)=0,"",VLOOKUP(DATE(YEAR($A121),$B121,P121),入力シート②!$B:$H,4,0))</f>
        <v/>
      </c>
      <c r="Q124" s="66" t="str">
        <f>IF(VLOOKUP(DATE(YEAR($A121),$B121,Q121),入力シート②!$B:$H,4,0)=0,"",VLOOKUP(DATE(YEAR($A121),$B121,Q121),入力シート②!$B:$H,4,0))</f>
        <v/>
      </c>
      <c r="R124" s="66" t="str">
        <f>IF(VLOOKUP(DATE(YEAR($A121),$B121,R121),入力シート②!$B:$H,4,0)=0,"",VLOOKUP(DATE(YEAR($A121),$B121,R121),入力シート②!$B:$H,4,0))</f>
        <v/>
      </c>
      <c r="S124" s="66" t="str">
        <f>IF(VLOOKUP(DATE(YEAR($A121),$B121,S121),入力シート②!$B:$H,4,0)=0,"",VLOOKUP(DATE(YEAR($A121),$B121,S121),入力シート②!$B:$H,4,0))</f>
        <v/>
      </c>
      <c r="T124" s="66" t="str">
        <f>IF(VLOOKUP(DATE(YEAR($A121),$B121,T121),入力シート②!$B:$H,4,0)=0,"",VLOOKUP(DATE(YEAR($A121),$B121,T121),入力シート②!$B:$H,4,0))</f>
        <v/>
      </c>
      <c r="U124" s="66" t="str">
        <f>IF(VLOOKUP(DATE(YEAR($A121),$B121,U121),入力シート②!$B:$H,4,0)=0,"",VLOOKUP(DATE(YEAR($A121),$B121,U121),入力シート②!$B:$H,4,0))</f>
        <v/>
      </c>
      <c r="V124" s="66" t="str">
        <f>IF(VLOOKUP(DATE(YEAR($A121),$B121,V121),入力シート②!$B:$H,4,0)=0,"",VLOOKUP(DATE(YEAR($A121),$B121,V121),入力シート②!$B:$H,4,0))</f>
        <v/>
      </c>
      <c r="W124" s="66" t="str">
        <f>IF(VLOOKUP(DATE(YEAR($A121),$B121,W121),入力シート②!$B:$H,4,0)=0,"",VLOOKUP(DATE(YEAR($A121),$B121,W121),入力シート②!$B:$H,4,0))</f>
        <v/>
      </c>
      <c r="X124" s="66" t="str">
        <f>IF(VLOOKUP(DATE(YEAR($A121),$B121,X121),入力シート②!$B:$H,4,0)=0,"",VLOOKUP(DATE(YEAR($A121),$B121,X121),入力シート②!$B:$H,4,0))</f>
        <v/>
      </c>
      <c r="Y124" s="66" t="str">
        <f>IF(VLOOKUP(DATE(YEAR($A121),$B121,Y121),入力シート②!$B:$H,4,0)=0,"",VLOOKUP(DATE(YEAR($A121),$B121,Y121),入力シート②!$B:$H,4,0))</f>
        <v/>
      </c>
      <c r="Z124" s="66" t="str">
        <f>IF(VLOOKUP(DATE(YEAR($A121),$B121,Z121),入力シート②!$B:$H,4,0)=0,"",VLOOKUP(DATE(YEAR($A121),$B121,Z121),入力シート②!$B:$H,4,0))</f>
        <v/>
      </c>
      <c r="AA124" s="66" t="str">
        <f>IF(VLOOKUP(DATE(YEAR($A121),$B121,AA121),入力シート②!$B:$H,4,0)=0,"",VLOOKUP(DATE(YEAR($A121),$B121,AA121),入力シート②!$B:$H,4,0))</f>
        <v/>
      </c>
      <c r="AB124" s="66" t="str">
        <f>IF(VLOOKUP(DATE(YEAR($A121),$B121,AB121),入力シート②!$B:$H,4,0)=0,"",VLOOKUP(DATE(YEAR($A121),$B121,AB121),入力シート②!$B:$H,4,0))</f>
        <v/>
      </c>
      <c r="AC124" s="66" t="str">
        <f>IF(VLOOKUP(DATE(YEAR($A121),$B121,AC121),入力シート②!$B:$H,4,0)=0,"",VLOOKUP(DATE(YEAR($A121),$B121,AC121),入力シート②!$B:$H,4,0))</f>
        <v/>
      </c>
      <c r="AD124" s="66" t="str">
        <f>IF(VLOOKUP(DATE(YEAR($A121),$B121,AD121),入力シート②!$B:$H,4,0)=0,"",VLOOKUP(DATE(YEAR($A121),$B121,AD121),入力シート②!$B:$H,4,0))</f>
        <v/>
      </c>
      <c r="AE124" s="66" t="str">
        <f>IF(VLOOKUP(DATE(YEAR($A121),$B121,AE121),入力シート②!$B:$H,4,0)=0,"",VLOOKUP(DATE(YEAR($A121),$B121,AE121),入力シート②!$B:$H,4,0))</f>
        <v/>
      </c>
      <c r="AF124" s="66" t="str">
        <f>IF(VLOOKUP(DATE(YEAR($A121),$B121,AF121),入力シート②!$B:$H,4,0)=0,"",VLOOKUP(DATE(YEAR($A121),$B121,AF121),入力シート②!$B:$H,4,0))</f>
        <v/>
      </c>
      <c r="AG124" s="66" t="str">
        <f>IF(DAY(EOMONTH($A121,0))&lt;29,"",IF(VLOOKUP(DATE(YEAR($A121),$B121,AG121),入力シート②!$B:$H,4,0)=0,"",VLOOKUP(DATE(YEAR($A121),$B121,AG121),入力シート②!$B:$H,4,0)))</f>
        <v/>
      </c>
      <c r="AH124" s="66" t="str">
        <f>IF(DAY(EOMONTH($A121,0))&lt;30,"",IF(VLOOKUP(DATE(YEAR($A121),$B121,AH121),入力シート②!$B:$H,4,0)=0,"",VLOOKUP(DATE(YEAR($A121),$B121,AH121),入力シート②!$B:$H,4,0)))</f>
        <v/>
      </c>
      <c r="AI124" s="71" t="str">
        <f>IF(DAY(EOMONTH($A121,0))&lt;31,"",IF(VLOOKUP(DATE(YEAR($A121),$B121,AI121),入力シート②!$B:$H,4,0)=0,"",VLOOKUP(DATE(YEAR($A121),$B121,AI121),入力シート②!$B:$H,4,0)))</f>
        <v/>
      </c>
      <c r="AJ124" s="131" t="s">
        <v>8</v>
      </c>
      <c r="AK124" s="109"/>
      <c r="AL124" s="109"/>
      <c r="AM124" s="109"/>
      <c r="AN124" s="109"/>
      <c r="AO124" s="109"/>
      <c r="AP124" s="109" t="str">
        <f>IF(COUNTIF(E123:AI123,"■")=0,"",IF(OR(AP122&gt;=AP121,AP123&gt;=0.285),"達成","×"))</f>
        <v/>
      </c>
      <c r="AQ124" s="110"/>
      <c r="AT124" s="114"/>
      <c r="AU124" s="114"/>
      <c r="AV124" s="114"/>
      <c r="AW124" s="114"/>
    </row>
    <row r="125" spans="1:49" ht="16.5" customHeight="1">
      <c r="A125" s="144"/>
      <c r="B125" s="147"/>
      <c r="C125" s="127" t="s">
        <v>4</v>
      </c>
      <c r="D125" s="128"/>
      <c r="E125" s="61" t="str">
        <f ca="1">VLOOKUP(DATE(YEAR($A121),B121,E121),入力シート②!$B:$H,7,0)</f>
        <v/>
      </c>
      <c r="F125" s="62" t="str">
        <f ca="1">VLOOKUP(DATE(YEAR($A121),B121,F121),入力シート②!$B:$H,7,0)</f>
        <v/>
      </c>
      <c r="G125" s="62" t="str">
        <f ca="1">VLOOKUP(DATE(YEAR($A121),B121,G121),入力シート②!$B:$H,7,0)</f>
        <v/>
      </c>
      <c r="H125" s="62" t="str">
        <f ca="1">VLOOKUP(DATE(YEAR($A121),B121,H121),入力シート②!$B:$H,7,0)</f>
        <v/>
      </c>
      <c r="I125" s="62" t="str">
        <f ca="1">VLOOKUP(DATE(YEAR($A121),B121,I121),入力シート②!$B:$H,7,0)</f>
        <v/>
      </c>
      <c r="J125" s="62" t="str">
        <f ca="1">VLOOKUP(DATE(YEAR($A121),B121,J121),入力シート②!$B:$H,7,0)</f>
        <v/>
      </c>
      <c r="K125" s="62" t="str">
        <f ca="1">VLOOKUP(DATE(YEAR($A121),B121,K121),入力シート②!$B:$H,7,0)</f>
        <v/>
      </c>
      <c r="L125" s="62" t="str">
        <f ca="1">VLOOKUP(DATE(YEAR($A121),B121,L121),入力シート②!$B:$H,7,0)</f>
        <v/>
      </c>
      <c r="M125" s="62" t="str">
        <f ca="1">VLOOKUP(DATE(YEAR($A121),B121,M121),入力シート②!$B:$H,7,0)</f>
        <v/>
      </c>
      <c r="N125" s="62" t="str">
        <f ca="1">VLOOKUP(DATE(YEAR($A121),B121,N121),入力シート②!$B:$H,7,0)</f>
        <v/>
      </c>
      <c r="O125" s="62" t="str">
        <f ca="1">VLOOKUP(DATE(YEAR($A121),B121,O121),入力シート②!$B:$H,7,0)</f>
        <v/>
      </c>
      <c r="P125" s="62" t="str">
        <f ca="1">VLOOKUP(DATE(YEAR($A121),B121,P121),入力シート②!$B:$H,7,0)</f>
        <v/>
      </c>
      <c r="Q125" s="62" t="str">
        <f ca="1">VLOOKUP(DATE(YEAR($A121),B121,Q121),入力シート②!$B:$H,7,0)</f>
        <v/>
      </c>
      <c r="R125" s="62" t="str">
        <f ca="1">VLOOKUP(DATE(YEAR($A121),B121,R121),入力シート②!$B:$H,7,0)</f>
        <v/>
      </c>
      <c r="S125" s="62" t="str">
        <f ca="1">VLOOKUP(DATE(YEAR($A121),B121,S121),入力シート②!$B:$H,7,0)</f>
        <v/>
      </c>
      <c r="T125" s="62" t="str">
        <f ca="1">VLOOKUP(DATE(YEAR($A121),B121,T121),入力シート②!$B:$H,7,0)</f>
        <v/>
      </c>
      <c r="U125" s="62" t="str">
        <f ca="1">VLOOKUP(DATE(YEAR($A121),B121,U121),入力シート②!$B:$H,7,0)</f>
        <v/>
      </c>
      <c r="V125" s="62" t="str">
        <f ca="1">VLOOKUP(DATE(YEAR($A121),B121,V121),入力シート②!$B:$H,7,0)</f>
        <v/>
      </c>
      <c r="W125" s="62" t="str">
        <f ca="1">VLOOKUP(DATE(YEAR($A121),B121,W121),入力シート②!$B:$H,7,0)</f>
        <v/>
      </c>
      <c r="X125" s="62" t="str">
        <f ca="1">VLOOKUP(DATE(YEAR($A121),B121,X121),入力シート②!$B:$H,7,0)</f>
        <v/>
      </c>
      <c r="Y125" s="62" t="str">
        <f ca="1">VLOOKUP(DATE(YEAR($A121),B121,Y121),入力シート②!$B:$H,7,0)</f>
        <v/>
      </c>
      <c r="Z125" s="62" t="str">
        <f ca="1">VLOOKUP(DATE(YEAR($A121),B121,Z121),入力シート②!$B:$H,7,0)</f>
        <v/>
      </c>
      <c r="AA125" s="62" t="str">
        <f ca="1">VLOOKUP(DATE(YEAR($A121),B121,AA121),入力シート②!$B:$H,7,0)</f>
        <v/>
      </c>
      <c r="AB125" s="62" t="str">
        <f ca="1">VLOOKUP(DATE(YEAR($A121),B121,AB121),入力シート②!$B:$H,7,0)</f>
        <v/>
      </c>
      <c r="AC125" s="62" t="str">
        <f ca="1">VLOOKUP(DATE(YEAR($A121),B121,AC121),入力シート②!$B:$H,7,0)</f>
        <v/>
      </c>
      <c r="AD125" s="62" t="str">
        <f ca="1">VLOOKUP(DATE(YEAR($A121),B121,AD121),入力シート②!$B:$H,7,0)</f>
        <v/>
      </c>
      <c r="AE125" s="62" t="str">
        <f ca="1">VLOOKUP(DATE(YEAR($A121),B121,AE121),入力シート②!$B:$H,7,0)</f>
        <v/>
      </c>
      <c r="AF125" s="62" t="str">
        <f ca="1">VLOOKUP(DATE(YEAR($A121),B121,AF121),入力シート②!$B:$H,7,0)</f>
        <v/>
      </c>
      <c r="AG125" s="62" t="str">
        <f ca="1">IF(DAY(EOMONTH($A121,0))&lt;29,"",VLOOKUP(DATE(YEAR($A121),$B121,AG121),入力シート②!$B:$H,7,0))</f>
        <v/>
      </c>
      <c r="AH125" s="62" t="str">
        <f ca="1">IF(DAY(EOMONTH($A121,0))&lt;30,"",VLOOKUP(DATE(YEAR($A121),$B121,AH121),入力シート②!$B:$H,7,0))</f>
        <v/>
      </c>
      <c r="AI125" s="72" t="str">
        <f ca="1">IF(DAY(EOMONTH($A121,0))&lt;31,"",VLOOKUP(DATE(YEAR($A121),$B121,AI121),入力シート②!$B:$H,7,0))</f>
        <v/>
      </c>
      <c r="AJ125" s="111" t="s">
        <v>45</v>
      </c>
      <c r="AK125" s="112"/>
      <c r="AL125" s="112" t="str">
        <f ca="1">IF(COUNTIF(E125:AI125,"-")+COUNTIF(E125:AI125,"達成")+COUNTIF(E125:AI125,"×")=0,"",COUNTIF(E125:AI125,"達成")+COUNTIF(E125:AI125,"×"))</f>
        <v/>
      </c>
      <c r="AM125" s="112"/>
      <c r="AN125" s="112" t="s">
        <v>43</v>
      </c>
      <c r="AO125" s="112"/>
      <c r="AP125" s="109" t="str">
        <f ca="1">IF(COUNTIF(E125:AI125,"-")+COUNTIF(E125:AI125,"達成")+COUNTIF(E125:AI125,"×")=0,"",COUNTIF(E125:AI125,"達成"))</f>
        <v/>
      </c>
      <c r="AQ125" s="110"/>
      <c r="AT125" s="31">
        <f>IF(AP124="達成",1,0)</f>
        <v>0</v>
      </c>
      <c r="AU125" s="31">
        <f>IF(AP124="×",1,0)</f>
        <v>0</v>
      </c>
      <c r="AV125" s="31" t="str">
        <f ca="1">AL125</f>
        <v/>
      </c>
      <c r="AW125" s="31" t="str">
        <f ca="1">AP125</f>
        <v/>
      </c>
    </row>
    <row r="126" spans="1:49" ht="16.5" customHeight="1">
      <c r="A126" s="132">
        <f>EOMONTH(A121,0)+1</f>
        <v>46966</v>
      </c>
      <c r="B126" s="145">
        <f t="shared" ref="B126" si="589">MONTH(A126)</f>
        <v>8</v>
      </c>
      <c r="C126" s="129" t="s">
        <v>0</v>
      </c>
      <c r="D126" s="130"/>
      <c r="E126" s="63">
        <v>1</v>
      </c>
      <c r="F126" s="64">
        <v>2</v>
      </c>
      <c r="G126" s="64">
        <v>3</v>
      </c>
      <c r="H126" s="64">
        <v>4</v>
      </c>
      <c r="I126" s="64">
        <v>5</v>
      </c>
      <c r="J126" s="64">
        <v>6</v>
      </c>
      <c r="K126" s="64">
        <v>7</v>
      </c>
      <c r="L126" s="64">
        <v>8</v>
      </c>
      <c r="M126" s="64">
        <v>9</v>
      </c>
      <c r="N126" s="64">
        <v>10</v>
      </c>
      <c r="O126" s="64">
        <v>11</v>
      </c>
      <c r="P126" s="64">
        <v>12</v>
      </c>
      <c r="Q126" s="64">
        <v>13</v>
      </c>
      <c r="R126" s="64">
        <v>14</v>
      </c>
      <c r="S126" s="64">
        <v>15</v>
      </c>
      <c r="T126" s="64">
        <v>16</v>
      </c>
      <c r="U126" s="64">
        <v>17</v>
      </c>
      <c r="V126" s="64">
        <v>18</v>
      </c>
      <c r="W126" s="64">
        <v>19</v>
      </c>
      <c r="X126" s="64">
        <v>20</v>
      </c>
      <c r="Y126" s="64">
        <v>21</v>
      </c>
      <c r="Z126" s="64">
        <v>22</v>
      </c>
      <c r="AA126" s="64">
        <v>23</v>
      </c>
      <c r="AB126" s="64">
        <v>24</v>
      </c>
      <c r="AC126" s="64">
        <v>25</v>
      </c>
      <c r="AD126" s="64">
        <v>26</v>
      </c>
      <c r="AE126" s="64">
        <v>27</v>
      </c>
      <c r="AF126" s="64">
        <v>28</v>
      </c>
      <c r="AG126" s="64">
        <f>IF(DAY(EOMONTH($A126,0))&lt;29,"",29)</f>
        <v>29</v>
      </c>
      <c r="AH126" s="64">
        <f>IF(DAY(EOMONTH($A126,0))&lt;30,"",30)</f>
        <v>30</v>
      </c>
      <c r="AI126" s="67">
        <f>IF(DAY(EOMONTH($A126,0))&lt;31,"",31)</f>
        <v>31</v>
      </c>
      <c r="AJ126" s="150" t="s">
        <v>42</v>
      </c>
      <c r="AK126" s="151"/>
      <c r="AL126" s="151" t="str">
        <f>IF(COUNTIF(E128:AI128,"■")=0,"",COUNTIF(E128:AI128,"■"))</f>
        <v/>
      </c>
      <c r="AM126" s="151"/>
      <c r="AN126" s="151" t="s">
        <v>44</v>
      </c>
      <c r="AO126" s="151"/>
      <c r="AP126" s="121" t="str">
        <f>IF(COUNTIF(E128:AI128,"■")=0,"",COUNTIFS(E127:AI127,1,E128:AI128,"■")+COUNTIFS(E127:AI127,7,E128:AI128,"■"))</f>
        <v/>
      </c>
      <c r="AQ126" s="122"/>
    </row>
    <row r="127" spans="1:49" ht="16.5" customHeight="1">
      <c r="A127" s="143"/>
      <c r="B127" s="146"/>
      <c r="C127" s="123" t="s">
        <v>1</v>
      </c>
      <c r="D127" s="124"/>
      <c r="E127" s="68">
        <f>WEEKDAY(DATE(YEAR($A126),$B126,E126),1)</f>
        <v>3</v>
      </c>
      <c r="F127" s="69">
        <f t="shared" ref="F127" si="590">WEEKDAY(DATE(YEAR($A126),$B126,F126),1)</f>
        <v>4</v>
      </c>
      <c r="G127" s="69">
        <f t="shared" ref="G127" si="591">WEEKDAY(DATE(YEAR($A126),$B126,G126),1)</f>
        <v>5</v>
      </c>
      <c r="H127" s="69">
        <f t="shared" ref="H127" si="592">WEEKDAY(DATE(YEAR($A126),$B126,H126),1)</f>
        <v>6</v>
      </c>
      <c r="I127" s="69">
        <f t="shared" ref="I127" si="593">WEEKDAY(DATE(YEAR($A126),$B126,I126),1)</f>
        <v>7</v>
      </c>
      <c r="J127" s="69">
        <f t="shared" ref="J127" si="594">WEEKDAY(DATE(YEAR($A126),$B126,J126),1)</f>
        <v>1</v>
      </c>
      <c r="K127" s="69">
        <f t="shared" ref="K127" si="595">WEEKDAY(DATE(YEAR($A126),$B126,K126),1)</f>
        <v>2</v>
      </c>
      <c r="L127" s="69">
        <f t="shared" ref="L127" si="596">WEEKDAY(DATE(YEAR($A126),$B126,L126),1)</f>
        <v>3</v>
      </c>
      <c r="M127" s="69">
        <f t="shared" ref="M127" si="597">WEEKDAY(DATE(YEAR($A126),$B126,M126),1)</f>
        <v>4</v>
      </c>
      <c r="N127" s="69">
        <f t="shared" ref="N127" si="598">WEEKDAY(DATE(YEAR($A126),$B126,N126),1)</f>
        <v>5</v>
      </c>
      <c r="O127" s="69">
        <f t="shared" ref="O127" si="599">WEEKDAY(DATE(YEAR($A126),$B126,O126),1)</f>
        <v>6</v>
      </c>
      <c r="P127" s="69">
        <f t="shared" ref="P127" si="600">WEEKDAY(DATE(YEAR($A126),$B126,P126),1)</f>
        <v>7</v>
      </c>
      <c r="Q127" s="69">
        <f t="shared" ref="Q127" si="601">WEEKDAY(DATE(YEAR($A126),$B126,Q126),1)</f>
        <v>1</v>
      </c>
      <c r="R127" s="69">
        <f t="shared" ref="R127" si="602">WEEKDAY(DATE(YEAR($A126),$B126,R126),1)</f>
        <v>2</v>
      </c>
      <c r="S127" s="69">
        <f t="shared" ref="S127" si="603">WEEKDAY(DATE(YEAR($A126),$B126,S126),1)</f>
        <v>3</v>
      </c>
      <c r="T127" s="69">
        <f t="shared" ref="T127" si="604">WEEKDAY(DATE(YEAR($A126),$B126,T126),1)</f>
        <v>4</v>
      </c>
      <c r="U127" s="69">
        <f t="shared" ref="U127" si="605">WEEKDAY(DATE(YEAR($A126),$B126,U126),1)</f>
        <v>5</v>
      </c>
      <c r="V127" s="69">
        <f t="shared" ref="V127" si="606">WEEKDAY(DATE(YEAR($A126),$B126,V126),1)</f>
        <v>6</v>
      </c>
      <c r="W127" s="69">
        <f t="shared" ref="W127" si="607">WEEKDAY(DATE(YEAR($A126),$B126,W126),1)</f>
        <v>7</v>
      </c>
      <c r="X127" s="69">
        <f t="shared" ref="X127" si="608">WEEKDAY(DATE(YEAR($A126),$B126,X126),1)</f>
        <v>1</v>
      </c>
      <c r="Y127" s="69">
        <f t="shared" ref="Y127" si="609">WEEKDAY(DATE(YEAR($A126),$B126,Y126),1)</f>
        <v>2</v>
      </c>
      <c r="Z127" s="69">
        <f t="shared" ref="Z127" si="610">WEEKDAY(DATE(YEAR($A126),$B126,Z126),1)</f>
        <v>3</v>
      </c>
      <c r="AA127" s="69">
        <f t="shared" ref="AA127" si="611">WEEKDAY(DATE(YEAR($A126),$B126,AA126),1)</f>
        <v>4</v>
      </c>
      <c r="AB127" s="69">
        <f t="shared" ref="AB127" si="612">WEEKDAY(DATE(YEAR($A126),$B126,AB126),1)</f>
        <v>5</v>
      </c>
      <c r="AC127" s="69">
        <f t="shared" ref="AC127" si="613">WEEKDAY(DATE(YEAR($A126),$B126,AC126),1)</f>
        <v>6</v>
      </c>
      <c r="AD127" s="69">
        <f t="shared" ref="AD127" si="614">WEEKDAY(DATE(YEAR($A126),$B126,AD126),1)</f>
        <v>7</v>
      </c>
      <c r="AE127" s="69">
        <f t="shared" ref="AE127" si="615">WEEKDAY(DATE(YEAR($A126),$B126,AE126),1)</f>
        <v>1</v>
      </c>
      <c r="AF127" s="69">
        <f t="shared" ref="AF127" si="616">WEEKDAY(DATE(YEAR($A126),$B126,AF126),1)</f>
        <v>2</v>
      </c>
      <c r="AG127" s="69">
        <f>IF(DAY(EOMONTH($A126,0))&lt;29,"",WEEKDAY(DATE(YEAR($A126),$B126,AG126),1))</f>
        <v>3</v>
      </c>
      <c r="AH127" s="69">
        <f>IF(DAY(EOMONTH($A126,0))&lt;30,"",WEEKDAY(DATE(YEAR($A126),$B126,AH126),1))</f>
        <v>4</v>
      </c>
      <c r="AI127" s="70">
        <f>IF(DAY(EOMONTH($A126,0))&lt;31,"",WEEKDAY(DATE(YEAR($A126),$B126,AI126),1))</f>
        <v>5</v>
      </c>
      <c r="AJ127" s="115" t="s">
        <v>37</v>
      </c>
      <c r="AK127" s="116"/>
      <c r="AL127" s="116"/>
      <c r="AM127" s="116"/>
      <c r="AN127" s="116"/>
      <c r="AO127" s="116"/>
      <c r="AP127" s="148" t="str">
        <f>IF(COUNTIF(E128:AI128,"■")=0,"",COUNTIF(E129:AI129,"○")+COUNTIF(E129:AI129,"●"))</f>
        <v/>
      </c>
      <c r="AQ127" s="149"/>
      <c r="AR127" s="10"/>
    </row>
    <row r="128" spans="1:49" ht="16.5" customHeight="1">
      <c r="A128" s="143"/>
      <c r="B128" s="146"/>
      <c r="C128" s="123" t="s">
        <v>2</v>
      </c>
      <c r="D128" s="124"/>
      <c r="E128" s="65" t="str">
        <f>IF(VLOOKUP(DATE(YEAR($A126),$B126,E126),入力シート②!$B:$H,3,0)=0,"",VLOOKUP(DATE(YEAR($A126),$B126,E126),入力シート②!$B:$H,3,0))</f>
        <v/>
      </c>
      <c r="F128" s="66" t="str">
        <f>IF(VLOOKUP(DATE(YEAR($A126),$B126,F126),入力シート②!$B:$H,3,0)=0,"",VLOOKUP(DATE(YEAR($A126),$B126,F126),入力シート②!$B:$H,3,0))</f>
        <v/>
      </c>
      <c r="G128" s="66" t="str">
        <f>IF(VLOOKUP(DATE(YEAR($A126),$B126,G126),入力シート②!$B:$H,3,0)=0,"",VLOOKUP(DATE(YEAR($A126),$B126,G126),入力シート②!$B:$H,3,0))</f>
        <v/>
      </c>
      <c r="H128" s="66" t="str">
        <f>IF(VLOOKUP(DATE(YEAR($A126),$B126,H126),入力シート②!$B:$H,3,0)=0,"",VLOOKUP(DATE(YEAR($A126),$B126,H126),入力シート②!$B:$H,3,0))</f>
        <v/>
      </c>
      <c r="I128" s="66" t="str">
        <f>IF(VLOOKUP(DATE(YEAR($A126),$B126,I126),入力シート②!$B:$H,3,0)=0,"",VLOOKUP(DATE(YEAR($A126),$B126,I126),入力シート②!$B:$H,3,0))</f>
        <v/>
      </c>
      <c r="J128" s="66" t="str">
        <f>IF(VLOOKUP(DATE(YEAR($A126),$B126,J126),入力シート②!$B:$H,3,0)=0,"",VLOOKUP(DATE(YEAR($A126),$B126,J126),入力シート②!$B:$H,3,0))</f>
        <v/>
      </c>
      <c r="K128" s="66" t="str">
        <f>IF(VLOOKUP(DATE(YEAR($A126),$B126,K126),入力シート②!$B:$H,3,0)=0,"",VLOOKUP(DATE(YEAR($A126),$B126,K126),入力シート②!$B:$H,3,0))</f>
        <v/>
      </c>
      <c r="L128" s="66" t="str">
        <f>IF(VLOOKUP(DATE(YEAR($A126),$B126,L126),入力シート②!$B:$H,3,0)=0,"",VLOOKUP(DATE(YEAR($A126),$B126,L126),入力シート②!$B:$H,3,0))</f>
        <v/>
      </c>
      <c r="M128" s="66" t="str">
        <f>IF(VLOOKUP(DATE(YEAR($A126),$B126,M126),入力シート②!$B:$H,3,0)=0,"",VLOOKUP(DATE(YEAR($A126),$B126,M126),入力シート②!$B:$H,3,0))</f>
        <v/>
      </c>
      <c r="N128" s="66" t="str">
        <f>IF(VLOOKUP(DATE(YEAR($A126),$B126,N126),入力シート②!$B:$H,3,0)=0,"",VLOOKUP(DATE(YEAR($A126),$B126,N126),入力シート②!$B:$H,3,0))</f>
        <v/>
      </c>
      <c r="O128" s="66" t="str">
        <f>IF(VLOOKUP(DATE(YEAR($A126),$B126,O126),入力シート②!$B:$H,3,0)=0,"",VLOOKUP(DATE(YEAR($A126),$B126,O126),入力シート②!$B:$H,3,0))</f>
        <v/>
      </c>
      <c r="P128" s="66" t="str">
        <f>IF(VLOOKUP(DATE(YEAR($A126),$B126,P126),入力シート②!$B:$H,3,0)=0,"",VLOOKUP(DATE(YEAR($A126),$B126,P126),入力シート②!$B:$H,3,0))</f>
        <v/>
      </c>
      <c r="Q128" s="66" t="str">
        <f>IF(VLOOKUP(DATE(YEAR($A126),$B126,Q126),入力シート②!$B:$H,3,0)=0,"",VLOOKUP(DATE(YEAR($A126),$B126,Q126),入力シート②!$B:$H,3,0))</f>
        <v/>
      </c>
      <c r="R128" s="66" t="str">
        <f>IF(VLOOKUP(DATE(YEAR($A126),$B126,R126),入力シート②!$B:$H,3,0)=0,"",VLOOKUP(DATE(YEAR($A126),$B126,R126),入力シート②!$B:$H,3,0))</f>
        <v/>
      </c>
      <c r="S128" s="66" t="str">
        <f>IF(VLOOKUP(DATE(YEAR($A126),$B126,S126),入力シート②!$B:$H,3,0)=0,"",VLOOKUP(DATE(YEAR($A126),$B126,S126),入力シート②!$B:$H,3,0))</f>
        <v/>
      </c>
      <c r="T128" s="66" t="str">
        <f>IF(VLOOKUP(DATE(YEAR($A126),$B126,T126),入力シート②!$B:$H,3,0)=0,"",VLOOKUP(DATE(YEAR($A126),$B126,T126),入力シート②!$B:$H,3,0))</f>
        <v/>
      </c>
      <c r="U128" s="66" t="str">
        <f>IF(VLOOKUP(DATE(YEAR($A126),$B126,U126),入力シート②!$B:$H,3,0)=0,"",VLOOKUP(DATE(YEAR($A126),$B126,U126),入力シート②!$B:$H,3,0))</f>
        <v/>
      </c>
      <c r="V128" s="66" t="str">
        <f>IF(VLOOKUP(DATE(YEAR($A126),$B126,V126),入力シート②!$B:$H,3,0)=0,"",VLOOKUP(DATE(YEAR($A126),$B126,V126),入力シート②!$B:$H,3,0))</f>
        <v/>
      </c>
      <c r="W128" s="66" t="str">
        <f>IF(VLOOKUP(DATE(YEAR($A126),$B126,W126),入力シート②!$B:$H,3,0)=0,"",VLOOKUP(DATE(YEAR($A126),$B126,W126),入力シート②!$B:$H,3,0))</f>
        <v/>
      </c>
      <c r="X128" s="66" t="str">
        <f>IF(VLOOKUP(DATE(YEAR($A126),$B126,X126),入力シート②!$B:$H,3,0)=0,"",VLOOKUP(DATE(YEAR($A126),$B126,X126),入力シート②!$B:$H,3,0))</f>
        <v/>
      </c>
      <c r="Y128" s="66" t="str">
        <f>IF(VLOOKUP(DATE(YEAR($A126),$B126,Y126),入力シート②!$B:$H,3,0)=0,"",VLOOKUP(DATE(YEAR($A126),$B126,Y126),入力シート②!$B:$H,3,0))</f>
        <v/>
      </c>
      <c r="Z128" s="66" t="str">
        <f>IF(VLOOKUP(DATE(YEAR($A126),$B126,Z126),入力シート②!$B:$H,3,0)=0,"",VLOOKUP(DATE(YEAR($A126),$B126,Z126),入力シート②!$B:$H,3,0))</f>
        <v/>
      </c>
      <c r="AA128" s="66" t="str">
        <f>IF(VLOOKUP(DATE(YEAR($A126),$B126,AA126),入力シート②!$B:$H,3,0)=0,"",VLOOKUP(DATE(YEAR($A126),$B126,AA126),入力シート②!$B:$H,3,0))</f>
        <v/>
      </c>
      <c r="AB128" s="66" t="str">
        <f>IF(VLOOKUP(DATE(YEAR($A126),$B126,AB126),入力シート②!$B:$H,3,0)=0,"",VLOOKUP(DATE(YEAR($A126),$B126,AB126),入力シート②!$B:$H,3,0))</f>
        <v/>
      </c>
      <c r="AC128" s="66" t="str">
        <f>IF(VLOOKUP(DATE(YEAR($A126),$B126,AC126),入力シート②!$B:$H,3,0)=0,"",VLOOKUP(DATE(YEAR($A126),$B126,AC126),入力シート②!$B:$H,3,0))</f>
        <v/>
      </c>
      <c r="AD128" s="66" t="str">
        <f>IF(VLOOKUP(DATE(YEAR($A126),$B126,AD126),入力シート②!$B:$H,3,0)=0,"",VLOOKUP(DATE(YEAR($A126),$B126,AD126),入力シート②!$B:$H,3,0))</f>
        <v/>
      </c>
      <c r="AE128" s="66" t="str">
        <f>IF(VLOOKUP(DATE(YEAR($A126),$B126,AE126),入力シート②!$B:$H,3,0)=0,"",VLOOKUP(DATE(YEAR($A126),$B126,AE126),入力シート②!$B:$H,3,0))</f>
        <v/>
      </c>
      <c r="AF128" s="66" t="str">
        <f>IF(VLOOKUP(DATE(YEAR($A126),$B126,AF126),入力シート②!$B:$H,3,0)=0,"",VLOOKUP(DATE(YEAR($A126),$B126,AF126),入力シート②!$B:$H,3,0))</f>
        <v/>
      </c>
      <c r="AG128" s="66" t="str">
        <f>IF(DAY(EOMONTH($A126,0))&lt;29,"",IF(VLOOKUP(DATE(YEAR($A126),$B126,AG126),入力シート②!$B:$H,3,0)=0,"",VLOOKUP(DATE(YEAR($A126),$B126,AG126),入力シート②!$B:$H,3,0)))</f>
        <v/>
      </c>
      <c r="AH128" s="66" t="str">
        <f>IF(DAY(EOMONTH($A126,0))&lt;30,"",IF(VLOOKUP(DATE(YEAR($A126),$B126,AH126),入力シート②!$B:$H,3,0)=0,"",VLOOKUP(DATE(YEAR($A126),$B126,AH126),入力シート②!$B:$H,3,0)))</f>
        <v/>
      </c>
      <c r="AI128" s="71" t="str">
        <f>IF(DAY(EOMONTH($A126,0))&lt;31,"",IF(VLOOKUP(DATE(YEAR($A126),$B126,AI126),入力シート②!$B:$H,3,0)=0,"",VLOOKUP(DATE(YEAR($A126),$B126,AI126),入力シート②!$B:$H,3,0)))</f>
        <v/>
      </c>
      <c r="AJ128" s="115" t="s">
        <v>38</v>
      </c>
      <c r="AK128" s="116"/>
      <c r="AL128" s="116"/>
      <c r="AM128" s="116"/>
      <c r="AN128" s="116"/>
      <c r="AO128" s="116"/>
      <c r="AP128" s="119" t="str">
        <f>IF(COUNTIF(E128:AI128,"■")=0,"",ROUNDDOWN(AP127/AL126,4))</f>
        <v/>
      </c>
      <c r="AQ128" s="120"/>
      <c r="AR128" s="11"/>
      <c r="AS128" s="43"/>
      <c r="AT128" s="113" t="s">
        <v>47</v>
      </c>
      <c r="AU128" s="113" t="s">
        <v>9</v>
      </c>
      <c r="AV128" s="113" t="s">
        <v>45</v>
      </c>
      <c r="AW128" s="113" t="s">
        <v>43</v>
      </c>
    </row>
    <row r="129" spans="1:49" ht="16.5" customHeight="1">
      <c r="A129" s="143"/>
      <c r="B129" s="146"/>
      <c r="C129" s="125" t="s">
        <v>36</v>
      </c>
      <c r="D129" s="126"/>
      <c r="E129" s="65" t="str">
        <f>IF(VLOOKUP(DATE(YEAR($A126),$B126,E126),入力シート②!$B:$H,4,0)=0,"",VLOOKUP(DATE(YEAR($A126),$B126,E126),入力シート②!$B:$H,4,0))</f>
        <v/>
      </c>
      <c r="F129" s="66" t="str">
        <f>IF(VLOOKUP(DATE(YEAR($A126),$B126,F126),入力シート②!$B:$H,4,0)=0,"",VLOOKUP(DATE(YEAR($A126),$B126,F126),入力シート②!$B:$H,4,0))</f>
        <v/>
      </c>
      <c r="G129" s="66" t="str">
        <f>IF(VLOOKUP(DATE(YEAR($A126),$B126,G126),入力シート②!$B:$H,4,0)=0,"",VLOOKUP(DATE(YEAR($A126),$B126,G126),入力シート②!$B:$H,4,0))</f>
        <v/>
      </c>
      <c r="H129" s="66" t="str">
        <f>IF(VLOOKUP(DATE(YEAR($A126),$B126,H126),入力シート②!$B:$H,4,0)=0,"",VLOOKUP(DATE(YEAR($A126),$B126,H126),入力シート②!$B:$H,4,0))</f>
        <v/>
      </c>
      <c r="I129" s="66" t="str">
        <f>IF(VLOOKUP(DATE(YEAR($A126),$B126,I126),入力シート②!$B:$H,4,0)=0,"",VLOOKUP(DATE(YEAR($A126),$B126,I126),入力シート②!$B:$H,4,0))</f>
        <v/>
      </c>
      <c r="J129" s="66" t="str">
        <f>IF(VLOOKUP(DATE(YEAR($A126),$B126,J126),入力シート②!$B:$H,4,0)=0,"",VLOOKUP(DATE(YEAR($A126),$B126,J126),入力シート②!$B:$H,4,0))</f>
        <v/>
      </c>
      <c r="K129" s="66" t="str">
        <f>IF(VLOOKUP(DATE(YEAR($A126),$B126,K126),入力シート②!$B:$H,4,0)=0,"",VLOOKUP(DATE(YEAR($A126),$B126,K126),入力シート②!$B:$H,4,0))</f>
        <v/>
      </c>
      <c r="L129" s="66" t="str">
        <f>IF(VLOOKUP(DATE(YEAR($A126),$B126,L126),入力シート②!$B:$H,4,0)=0,"",VLOOKUP(DATE(YEAR($A126),$B126,L126),入力シート②!$B:$H,4,0))</f>
        <v/>
      </c>
      <c r="M129" s="66" t="str">
        <f>IF(VLOOKUP(DATE(YEAR($A126),$B126,M126),入力シート②!$B:$H,4,0)=0,"",VLOOKUP(DATE(YEAR($A126),$B126,M126),入力シート②!$B:$H,4,0))</f>
        <v/>
      </c>
      <c r="N129" s="66" t="str">
        <f>IF(VLOOKUP(DATE(YEAR($A126),$B126,N126),入力シート②!$B:$H,4,0)=0,"",VLOOKUP(DATE(YEAR($A126),$B126,N126),入力シート②!$B:$H,4,0))</f>
        <v/>
      </c>
      <c r="O129" s="66" t="str">
        <f>IF(VLOOKUP(DATE(YEAR($A126),$B126,O126),入力シート②!$B:$H,4,0)=0,"",VLOOKUP(DATE(YEAR($A126),$B126,O126),入力シート②!$B:$H,4,0))</f>
        <v/>
      </c>
      <c r="P129" s="66" t="str">
        <f>IF(VLOOKUP(DATE(YEAR($A126),$B126,P126),入力シート②!$B:$H,4,0)=0,"",VLOOKUP(DATE(YEAR($A126),$B126,P126),入力シート②!$B:$H,4,0))</f>
        <v/>
      </c>
      <c r="Q129" s="66" t="str">
        <f>IF(VLOOKUP(DATE(YEAR($A126),$B126,Q126),入力シート②!$B:$H,4,0)=0,"",VLOOKUP(DATE(YEAR($A126),$B126,Q126),入力シート②!$B:$H,4,0))</f>
        <v/>
      </c>
      <c r="R129" s="66" t="str">
        <f>IF(VLOOKUP(DATE(YEAR($A126),$B126,R126),入力シート②!$B:$H,4,0)=0,"",VLOOKUP(DATE(YEAR($A126),$B126,R126),入力シート②!$B:$H,4,0))</f>
        <v/>
      </c>
      <c r="S129" s="66" t="str">
        <f>IF(VLOOKUP(DATE(YEAR($A126),$B126,S126),入力シート②!$B:$H,4,0)=0,"",VLOOKUP(DATE(YEAR($A126),$B126,S126),入力シート②!$B:$H,4,0))</f>
        <v/>
      </c>
      <c r="T129" s="66" t="str">
        <f>IF(VLOOKUP(DATE(YEAR($A126),$B126,T126),入力シート②!$B:$H,4,0)=0,"",VLOOKUP(DATE(YEAR($A126),$B126,T126),入力シート②!$B:$H,4,0))</f>
        <v/>
      </c>
      <c r="U129" s="66" t="str">
        <f>IF(VLOOKUP(DATE(YEAR($A126),$B126,U126),入力シート②!$B:$H,4,0)=0,"",VLOOKUP(DATE(YEAR($A126),$B126,U126),入力シート②!$B:$H,4,0))</f>
        <v/>
      </c>
      <c r="V129" s="66" t="str">
        <f>IF(VLOOKUP(DATE(YEAR($A126),$B126,V126),入力シート②!$B:$H,4,0)=0,"",VLOOKUP(DATE(YEAR($A126),$B126,V126),入力シート②!$B:$H,4,0))</f>
        <v/>
      </c>
      <c r="W129" s="66" t="str">
        <f>IF(VLOOKUP(DATE(YEAR($A126),$B126,W126),入力シート②!$B:$H,4,0)=0,"",VLOOKUP(DATE(YEAR($A126),$B126,W126),入力シート②!$B:$H,4,0))</f>
        <v/>
      </c>
      <c r="X129" s="66" t="str">
        <f>IF(VLOOKUP(DATE(YEAR($A126),$B126,X126),入力シート②!$B:$H,4,0)=0,"",VLOOKUP(DATE(YEAR($A126),$B126,X126),入力シート②!$B:$H,4,0))</f>
        <v/>
      </c>
      <c r="Y129" s="66" t="str">
        <f>IF(VLOOKUP(DATE(YEAR($A126),$B126,Y126),入力シート②!$B:$H,4,0)=0,"",VLOOKUP(DATE(YEAR($A126),$B126,Y126),入力シート②!$B:$H,4,0))</f>
        <v/>
      </c>
      <c r="Z129" s="66" t="str">
        <f>IF(VLOOKUP(DATE(YEAR($A126),$B126,Z126),入力シート②!$B:$H,4,0)=0,"",VLOOKUP(DATE(YEAR($A126),$B126,Z126),入力シート②!$B:$H,4,0))</f>
        <v/>
      </c>
      <c r="AA129" s="66" t="str">
        <f>IF(VLOOKUP(DATE(YEAR($A126),$B126,AA126),入力シート②!$B:$H,4,0)=0,"",VLOOKUP(DATE(YEAR($A126),$B126,AA126),入力シート②!$B:$H,4,0))</f>
        <v/>
      </c>
      <c r="AB129" s="66" t="str">
        <f>IF(VLOOKUP(DATE(YEAR($A126),$B126,AB126),入力シート②!$B:$H,4,0)=0,"",VLOOKUP(DATE(YEAR($A126),$B126,AB126),入力シート②!$B:$H,4,0))</f>
        <v/>
      </c>
      <c r="AC129" s="66" t="str">
        <f>IF(VLOOKUP(DATE(YEAR($A126),$B126,AC126),入力シート②!$B:$H,4,0)=0,"",VLOOKUP(DATE(YEAR($A126),$B126,AC126),入力シート②!$B:$H,4,0))</f>
        <v/>
      </c>
      <c r="AD129" s="66" t="str">
        <f>IF(VLOOKUP(DATE(YEAR($A126),$B126,AD126),入力シート②!$B:$H,4,0)=0,"",VLOOKUP(DATE(YEAR($A126),$B126,AD126),入力シート②!$B:$H,4,0))</f>
        <v/>
      </c>
      <c r="AE129" s="66" t="str">
        <f>IF(VLOOKUP(DATE(YEAR($A126),$B126,AE126),入力シート②!$B:$H,4,0)=0,"",VLOOKUP(DATE(YEAR($A126),$B126,AE126),入力シート②!$B:$H,4,0))</f>
        <v/>
      </c>
      <c r="AF129" s="66" t="str">
        <f>IF(VLOOKUP(DATE(YEAR($A126),$B126,AF126),入力シート②!$B:$H,4,0)=0,"",VLOOKUP(DATE(YEAR($A126),$B126,AF126),入力シート②!$B:$H,4,0))</f>
        <v/>
      </c>
      <c r="AG129" s="66" t="str">
        <f>IF(DAY(EOMONTH($A126,0))&lt;29,"",IF(VLOOKUP(DATE(YEAR($A126),$B126,AG126),入力シート②!$B:$H,4,0)=0,"",VLOOKUP(DATE(YEAR($A126),$B126,AG126),入力シート②!$B:$H,4,0)))</f>
        <v/>
      </c>
      <c r="AH129" s="66" t="str">
        <f>IF(DAY(EOMONTH($A126,0))&lt;30,"",IF(VLOOKUP(DATE(YEAR($A126),$B126,AH126),入力シート②!$B:$H,4,0)=0,"",VLOOKUP(DATE(YEAR($A126),$B126,AH126),入力シート②!$B:$H,4,0)))</f>
        <v/>
      </c>
      <c r="AI129" s="71" t="str">
        <f>IF(DAY(EOMONTH($A126,0))&lt;31,"",IF(VLOOKUP(DATE(YEAR($A126),$B126,AI126),入力シート②!$B:$H,4,0)=0,"",VLOOKUP(DATE(YEAR($A126),$B126,AI126),入力シート②!$B:$H,4,0)))</f>
        <v/>
      </c>
      <c r="AJ129" s="131" t="s">
        <v>8</v>
      </c>
      <c r="AK129" s="109"/>
      <c r="AL129" s="109"/>
      <c r="AM129" s="109"/>
      <c r="AN129" s="109"/>
      <c r="AO129" s="109"/>
      <c r="AP129" s="109" t="str">
        <f>IF(COUNTIF(E128:AI128,"■")=0,"",IF(OR(AP127&gt;=AP126,AP128&gt;=0.285),"達成","×"))</f>
        <v/>
      </c>
      <c r="AQ129" s="110"/>
      <c r="AT129" s="114"/>
      <c r="AU129" s="114"/>
      <c r="AV129" s="114"/>
      <c r="AW129" s="114"/>
    </row>
    <row r="130" spans="1:49" ht="16.5" customHeight="1">
      <c r="A130" s="144"/>
      <c r="B130" s="147"/>
      <c r="C130" s="127" t="s">
        <v>4</v>
      </c>
      <c r="D130" s="128"/>
      <c r="E130" s="61" t="str">
        <f ca="1">VLOOKUP(DATE(YEAR($A126),B126,E126),入力シート②!$B:$H,7,0)</f>
        <v/>
      </c>
      <c r="F130" s="62" t="str">
        <f ca="1">VLOOKUP(DATE(YEAR($A126),B126,F126),入力シート②!$B:$H,7,0)</f>
        <v/>
      </c>
      <c r="G130" s="62" t="str">
        <f ca="1">VLOOKUP(DATE(YEAR($A126),B126,G126),入力シート②!$B:$H,7,0)</f>
        <v/>
      </c>
      <c r="H130" s="62" t="str">
        <f ca="1">VLOOKUP(DATE(YEAR($A126),B126,H126),入力シート②!$B:$H,7,0)</f>
        <v/>
      </c>
      <c r="I130" s="62" t="str">
        <f ca="1">VLOOKUP(DATE(YEAR($A126),B126,I126),入力シート②!$B:$H,7,0)</f>
        <v/>
      </c>
      <c r="J130" s="62" t="str">
        <f ca="1">VLOOKUP(DATE(YEAR($A126),B126,J126),入力シート②!$B:$H,7,0)</f>
        <v/>
      </c>
      <c r="K130" s="62" t="str">
        <f ca="1">VLOOKUP(DATE(YEAR($A126),B126,K126),入力シート②!$B:$H,7,0)</f>
        <v/>
      </c>
      <c r="L130" s="62" t="str">
        <f ca="1">VLOOKUP(DATE(YEAR($A126),B126,L126),入力シート②!$B:$H,7,0)</f>
        <v/>
      </c>
      <c r="M130" s="62" t="str">
        <f ca="1">VLOOKUP(DATE(YEAR($A126),B126,M126),入力シート②!$B:$H,7,0)</f>
        <v/>
      </c>
      <c r="N130" s="62" t="str">
        <f ca="1">VLOOKUP(DATE(YEAR($A126),B126,N126),入力シート②!$B:$H,7,0)</f>
        <v/>
      </c>
      <c r="O130" s="62" t="str">
        <f ca="1">VLOOKUP(DATE(YEAR($A126),B126,O126),入力シート②!$B:$H,7,0)</f>
        <v/>
      </c>
      <c r="P130" s="62" t="str">
        <f ca="1">VLOOKUP(DATE(YEAR($A126),B126,P126),入力シート②!$B:$H,7,0)</f>
        <v/>
      </c>
      <c r="Q130" s="62" t="str">
        <f ca="1">VLOOKUP(DATE(YEAR($A126),B126,Q126),入力シート②!$B:$H,7,0)</f>
        <v/>
      </c>
      <c r="R130" s="62" t="str">
        <f ca="1">VLOOKUP(DATE(YEAR($A126),B126,R126),入力シート②!$B:$H,7,0)</f>
        <v/>
      </c>
      <c r="S130" s="62" t="str">
        <f ca="1">VLOOKUP(DATE(YEAR($A126),B126,S126),入力シート②!$B:$H,7,0)</f>
        <v/>
      </c>
      <c r="T130" s="62" t="str">
        <f ca="1">VLOOKUP(DATE(YEAR($A126),B126,T126),入力シート②!$B:$H,7,0)</f>
        <v/>
      </c>
      <c r="U130" s="62" t="str">
        <f ca="1">VLOOKUP(DATE(YEAR($A126),B126,U126),入力シート②!$B:$H,7,0)</f>
        <v/>
      </c>
      <c r="V130" s="62" t="str">
        <f ca="1">VLOOKUP(DATE(YEAR($A126),B126,V126),入力シート②!$B:$H,7,0)</f>
        <v/>
      </c>
      <c r="W130" s="62" t="str">
        <f ca="1">VLOOKUP(DATE(YEAR($A126),B126,W126),入力シート②!$B:$H,7,0)</f>
        <v/>
      </c>
      <c r="X130" s="62" t="str">
        <f ca="1">VLOOKUP(DATE(YEAR($A126),B126,X126),入力シート②!$B:$H,7,0)</f>
        <v/>
      </c>
      <c r="Y130" s="62" t="str">
        <f ca="1">VLOOKUP(DATE(YEAR($A126),B126,Y126),入力シート②!$B:$H,7,0)</f>
        <v/>
      </c>
      <c r="Z130" s="62" t="str">
        <f ca="1">VLOOKUP(DATE(YEAR($A126),B126,Z126),入力シート②!$B:$H,7,0)</f>
        <v/>
      </c>
      <c r="AA130" s="62" t="str">
        <f ca="1">VLOOKUP(DATE(YEAR($A126),B126,AA126),入力シート②!$B:$H,7,0)</f>
        <v/>
      </c>
      <c r="AB130" s="62" t="str">
        <f ca="1">VLOOKUP(DATE(YEAR($A126),B126,AB126),入力シート②!$B:$H,7,0)</f>
        <v/>
      </c>
      <c r="AC130" s="62" t="str">
        <f ca="1">VLOOKUP(DATE(YEAR($A126),B126,AC126),入力シート②!$B:$H,7,0)</f>
        <v/>
      </c>
      <c r="AD130" s="62" t="str">
        <f ca="1">VLOOKUP(DATE(YEAR($A126),B126,AD126),入力シート②!$B:$H,7,0)</f>
        <v/>
      </c>
      <c r="AE130" s="62" t="str">
        <f ca="1">VLOOKUP(DATE(YEAR($A126),B126,AE126),入力シート②!$B:$H,7,0)</f>
        <v/>
      </c>
      <c r="AF130" s="62" t="str">
        <f ca="1">VLOOKUP(DATE(YEAR($A126),B126,AF126),入力シート②!$B:$H,7,0)</f>
        <v/>
      </c>
      <c r="AG130" s="62" t="str">
        <f ca="1">IF(DAY(EOMONTH($A126,0))&lt;29,"",VLOOKUP(DATE(YEAR($A126),$B126,AG126),入力シート②!$B:$H,7,0))</f>
        <v/>
      </c>
      <c r="AH130" s="62" t="str">
        <f ca="1">IF(DAY(EOMONTH($A126,0))&lt;30,"",VLOOKUP(DATE(YEAR($A126),$B126,AH126),入力シート②!$B:$H,7,0))</f>
        <v/>
      </c>
      <c r="AI130" s="72" t="str">
        <f ca="1">IF(DAY(EOMONTH($A126,0))&lt;31,"",VLOOKUP(DATE(YEAR($A126),$B126,AI126),入力シート②!$B:$H,7,0))</f>
        <v/>
      </c>
      <c r="AJ130" s="111" t="s">
        <v>45</v>
      </c>
      <c r="AK130" s="112"/>
      <c r="AL130" s="112" t="str">
        <f ca="1">IF(COUNTIF(E130:AI130,"-")+COUNTIF(E130:AI130,"達成")+COUNTIF(E130:AI130,"×")=0,"",COUNTIF(E130:AI130,"達成")+COUNTIF(E130:AI130,"×"))</f>
        <v/>
      </c>
      <c r="AM130" s="112"/>
      <c r="AN130" s="112" t="s">
        <v>43</v>
      </c>
      <c r="AO130" s="112"/>
      <c r="AP130" s="109" t="str">
        <f ca="1">IF(COUNTIF(E130:AI130,"-")+COUNTIF(E130:AI130,"達成")+COUNTIF(E130:AI130,"×")=0,"",COUNTIF(E130:AI130,"達成"))</f>
        <v/>
      </c>
      <c r="AQ130" s="110"/>
      <c r="AT130" s="31">
        <f>IF(AP129="達成",1,0)</f>
        <v>0</v>
      </c>
      <c r="AU130" s="31">
        <f>IF(AP129="×",1,0)</f>
        <v>0</v>
      </c>
      <c r="AV130" s="31" t="str">
        <f ca="1">AL130</f>
        <v/>
      </c>
      <c r="AW130" s="31" t="str">
        <f ca="1">AP130</f>
        <v/>
      </c>
    </row>
    <row r="131" spans="1:49" ht="16.5" customHeight="1">
      <c r="A131" s="132">
        <f>EOMONTH(A126,0)+1</f>
        <v>46997</v>
      </c>
      <c r="B131" s="145">
        <f t="shared" ref="B131" si="617">MONTH(A131)</f>
        <v>9</v>
      </c>
      <c r="C131" s="129" t="s">
        <v>0</v>
      </c>
      <c r="D131" s="130"/>
      <c r="E131" s="63">
        <v>1</v>
      </c>
      <c r="F131" s="64">
        <v>2</v>
      </c>
      <c r="G131" s="64">
        <v>3</v>
      </c>
      <c r="H131" s="64">
        <v>4</v>
      </c>
      <c r="I131" s="64">
        <v>5</v>
      </c>
      <c r="J131" s="64">
        <v>6</v>
      </c>
      <c r="K131" s="64">
        <v>7</v>
      </c>
      <c r="L131" s="64">
        <v>8</v>
      </c>
      <c r="M131" s="64">
        <v>9</v>
      </c>
      <c r="N131" s="64">
        <v>10</v>
      </c>
      <c r="O131" s="64">
        <v>11</v>
      </c>
      <c r="P131" s="64">
        <v>12</v>
      </c>
      <c r="Q131" s="64">
        <v>13</v>
      </c>
      <c r="R131" s="64">
        <v>14</v>
      </c>
      <c r="S131" s="64">
        <v>15</v>
      </c>
      <c r="T131" s="64">
        <v>16</v>
      </c>
      <c r="U131" s="64">
        <v>17</v>
      </c>
      <c r="V131" s="64">
        <v>18</v>
      </c>
      <c r="W131" s="64">
        <v>19</v>
      </c>
      <c r="X131" s="64">
        <v>20</v>
      </c>
      <c r="Y131" s="64">
        <v>21</v>
      </c>
      <c r="Z131" s="64">
        <v>22</v>
      </c>
      <c r="AA131" s="64">
        <v>23</v>
      </c>
      <c r="AB131" s="64">
        <v>24</v>
      </c>
      <c r="AC131" s="64">
        <v>25</v>
      </c>
      <c r="AD131" s="64">
        <v>26</v>
      </c>
      <c r="AE131" s="64">
        <v>27</v>
      </c>
      <c r="AF131" s="64">
        <v>28</v>
      </c>
      <c r="AG131" s="64">
        <f>IF(DAY(EOMONTH($A131,0))&lt;29,"",29)</f>
        <v>29</v>
      </c>
      <c r="AH131" s="64">
        <f>IF(DAY(EOMONTH($A131,0))&lt;30,"",30)</f>
        <v>30</v>
      </c>
      <c r="AI131" s="67" t="str">
        <f>IF(DAY(EOMONTH($A131,0))&lt;31,"",31)</f>
        <v/>
      </c>
      <c r="AJ131" s="150" t="s">
        <v>42</v>
      </c>
      <c r="AK131" s="151"/>
      <c r="AL131" s="151" t="str">
        <f>IF(COUNTIF(E133:AI133,"■")=0,"",COUNTIF(E133:AI133,"■"))</f>
        <v/>
      </c>
      <c r="AM131" s="151"/>
      <c r="AN131" s="151" t="s">
        <v>44</v>
      </c>
      <c r="AO131" s="151"/>
      <c r="AP131" s="121" t="str">
        <f>IF(COUNTIF(E133:AI133,"■")=0,"",COUNTIFS(E132:AI132,1,E133:AI133,"■")+COUNTIFS(E132:AI132,7,E133:AI133,"■"))</f>
        <v/>
      </c>
      <c r="AQ131" s="122"/>
    </row>
    <row r="132" spans="1:49" ht="16.5" customHeight="1">
      <c r="A132" s="143"/>
      <c r="B132" s="146"/>
      <c r="C132" s="123" t="s">
        <v>1</v>
      </c>
      <c r="D132" s="124"/>
      <c r="E132" s="68">
        <f>WEEKDAY(DATE(YEAR($A131),$B131,E131),1)</f>
        <v>6</v>
      </c>
      <c r="F132" s="69">
        <f t="shared" ref="F132" si="618">WEEKDAY(DATE(YEAR($A131),$B131,F131),1)</f>
        <v>7</v>
      </c>
      <c r="G132" s="69">
        <f t="shared" ref="G132" si="619">WEEKDAY(DATE(YEAR($A131),$B131,G131),1)</f>
        <v>1</v>
      </c>
      <c r="H132" s="69">
        <f t="shared" ref="H132" si="620">WEEKDAY(DATE(YEAR($A131),$B131,H131),1)</f>
        <v>2</v>
      </c>
      <c r="I132" s="69">
        <f t="shared" ref="I132" si="621">WEEKDAY(DATE(YEAR($A131),$B131,I131),1)</f>
        <v>3</v>
      </c>
      <c r="J132" s="69">
        <f t="shared" ref="J132" si="622">WEEKDAY(DATE(YEAR($A131),$B131,J131),1)</f>
        <v>4</v>
      </c>
      <c r="K132" s="69">
        <f t="shared" ref="K132" si="623">WEEKDAY(DATE(YEAR($A131),$B131,K131),1)</f>
        <v>5</v>
      </c>
      <c r="L132" s="69">
        <f t="shared" ref="L132" si="624">WEEKDAY(DATE(YEAR($A131),$B131,L131),1)</f>
        <v>6</v>
      </c>
      <c r="M132" s="69">
        <f t="shared" ref="M132" si="625">WEEKDAY(DATE(YEAR($A131),$B131,M131),1)</f>
        <v>7</v>
      </c>
      <c r="N132" s="69">
        <f t="shared" ref="N132" si="626">WEEKDAY(DATE(YEAR($A131),$B131,N131),1)</f>
        <v>1</v>
      </c>
      <c r="O132" s="69">
        <f t="shared" ref="O132" si="627">WEEKDAY(DATE(YEAR($A131),$B131,O131),1)</f>
        <v>2</v>
      </c>
      <c r="P132" s="69">
        <f t="shared" ref="P132" si="628">WEEKDAY(DATE(YEAR($A131),$B131,P131),1)</f>
        <v>3</v>
      </c>
      <c r="Q132" s="69">
        <f t="shared" ref="Q132" si="629">WEEKDAY(DATE(YEAR($A131),$B131,Q131),1)</f>
        <v>4</v>
      </c>
      <c r="R132" s="69">
        <f t="shared" ref="R132" si="630">WEEKDAY(DATE(YEAR($A131),$B131,R131),1)</f>
        <v>5</v>
      </c>
      <c r="S132" s="69">
        <f t="shared" ref="S132" si="631">WEEKDAY(DATE(YEAR($A131),$B131,S131),1)</f>
        <v>6</v>
      </c>
      <c r="T132" s="69">
        <f t="shared" ref="T132" si="632">WEEKDAY(DATE(YEAR($A131),$B131,T131),1)</f>
        <v>7</v>
      </c>
      <c r="U132" s="69">
        <f t="shared" ref="U132" si="633">WEEKDAY(DATE(YEAR($A131),$B131,U131),1)</f>
        <v>1</v>
      </c>
      <c r="V132" s="69">
        <f t="shared" ref="V132" si="634">WEEKDAY(DATE(YEAR($A131),$B131,V131),1)</f>
        <v>2</v>
      </c>
      <c r="W132" s="69">
        <f t="shared" ref="W132" si="635">WEEKDAY(DATE(YEAR($A131),$B131,W131),1)</f>
        <v>3</v>
      </c>
      <c r="X132" s="69">
        <f t="shared" ref="X132" si="636">WEEKDAY(DATE(YEAR($A131),$B131,X131),1)</f>
        <v>4</v>
      </c>
      <c r="Y132" s="69">
        <f t="shared" ref="Y132" si="637">WEEKDAY(DATE(YEAR($A131),$B131,Y131),1)</f>
        <v>5</v>
      </c>
      <c r="Z132" s="69">
        <f t="shared" ref="Z132" si="638">WEEKDAY(DATE(YEAR($A131),$B131,Z131),1)</f>
        <v>6</v>
      </c>
      <c r="AA132" s="69">
        <f t="shared" ref="AA132" si="639">WEEKDAY(DATE(YEAR($A131),$B131,AA131),1)</f>
        <v>7</v>
      </c>
      <c r="AB132" s="69">
        <f t="shared" ref="AB132" si="640">WEEKDAY(DATE(YEAR($A131),$B131,AB131),1)</f>
        <v>1</v>
      </c>
      <c r="AC132" s="69">
        <f t="shared" ref="AC132" si="641">WEEKDAY(DATE(YEAR($A131),$B131,AC131),1)</f>
        <v>2</v>
      </c>
      <c r="AD132" s="69">
        <f t="shared" ref="AD132" si="642">WEEKDAY(DATE(YEAR($A131),$B131,AD131),1)</f>
        <v>3</v>
      </c>
      <c r="AE132" s="69">
        <f t="shared" ref="AE132" si="643">WEEKDAY(DATE(YEAR($A131),$B131,AE131),1)</f>
        <v>4</v>
      </c>
      <c r="AF132" s="69">
        <f t="shared" ref="AF132" si="644">WEEKDAY(DATE(YEAR($A131),$B131,AF131),1)</f>
        <v>5</v>
      </c>
      <c r="AG132" s="69">
        <f>IF(DAY(EOMONTH($A131,0))&lt;29,"",WEEKDAY(DATE(YEAR($A131),$B131,AG131),1))</f>
        <v>6</v>
      </c>
      <c r="AH132" s="69">
        <f>IF(DAY(EOMONTH($A131,0))&lt;30,"",WEEKDAY(DATE(YEAR($A131),$B131,AH131),1))</f>
        <v>7</v>
      </c>
      <c r="AI132" s="70" t="str">
        <f>IF(DAY(EOMONTH($A131,0))&lt;31,"",WEEKDAY(DATE(YEAR($A131),$B131,AI131),1))</f>
        <v/>
      </c>
      <c r="AJ132" s="115" t="s">
        <v>37</v>
      </c>
      <c r="AK132" s="116"/>
      <c r="AL132" s="116"/>
      <c r="AM132" s="116"/>
      <c r="AN132" s="116"/>
      <c r="AO132" s="116"/>
      <c r="AP132" s="117" t="str">
        <f>IF(COUNTIF(E133:AI133,"■")=0,"",COUNTIF(E134:AI134,"○")+COUNTIF(E134:AI134,"●"))</f>
        <v/>
      </c>
      <c r="AQ132" s="118"/>
      <c r="AR132" s="10"/>
    </row>
    <row r="133" spans="1:49" ht="16.5" customHeight="1">
      <c r="A133" s="143"/>
      <c r="B133" s="146"/>
      <c r="C133" s="123" t="s">
        <v>2</v>
      </c>
      <c r="D133" s="124"/>
      <c r="E133" s="65" t="str">
        <f>IF(VLOOKUP(DATE(YEAR($A131),$B131,E131),入力シート②!$B:$H,3,0)=0,"",VLOOKUP(DATE(YEAR($A131),$B131,E131),入力シート②!$B:$H,3,0))</f>
        <v/>
      </c>
      <c r="F133" s="66" t="str">
        <f>IF(VLOOKUP(DATE(YEAR($A131),$B131,F131),入力シート②!$B:$H,3,0)=0,"",VLOOKUP(DATE(YEAR($A131),$B131,F131),入力シート②!$B:$H,3,0))</f>
        <v/>
      </c>
      <c r="G133" s="66" t="str">
        <f>IF(VLOOKUP(DATE(YEAR($A131),$B131,G131),入力シート②!$B:$H,3,0)=0,"",VLOOKUP(DATE(YEAR($A131),$B131,G131),入力シート②!$B:$H,3,0))</f>
        <v/>
      </c>
      <c r="H133" s="66" t="str">
        <f>IF(VLOOKUP(DATE(YEAR($A131),$B131,H131),入力シート②!$B:$H,3,0)=0,"",VLOOKUP(DATE(YEAR($A131),$B131,H131),入力シート②!$B:$H,3,0))</f>
        <v/>
      </c>
      <c r="I133" s="66" t="str">
        <f>IF(VLOOKUP(DATE(YEAR($A131),$B131,I131),入力シート②!$B:$H,3,0)=0,"",VLOOKUP(DATE(YEAR($A131),$B131,I131),入力シート②!$B:$H,3,0))</f>
        <v/>
      </c>
      <c r="J133" s="66" t="str">
        <f>IF(VLOOKUP(DATE(YEAR($A131),$B131,J131),入力シート②!$B:$H,3,0)=0,"",VLOOKUP(DATE(YEAR($A131),$B131,J131),入力シート②!$B:$H,3,0))</f>
        <v/>
      </c>
      <c r="K133" s="66" t="str">
        <f>IF(VLOOKUP(DATE(YEAR($A131),$B131,K131),入力シート②!$B:$H,3,0)=0,"",VLOOKUP(DATE(YEAR($A131),$B131,K131),入力シート②!$B:$H,3,0))</f>
        <v/>
      </c>
      <c r="L133" s="66" t="str">
        <f>IF(VLOOKUP(DATE(YEAR($A131),$B131,L131),入力シート②!$B:$H,3,0)=0,"",VLOOKUP(DATE(YEAR($A131),$B131,L131),入力シート②!$B:$H,3,0))</f>
        <v/>
      </c>
      <c r="M133" s="66" t="str">
        <f>IF(VLOOKUP(DATE(YEAR($A131),$B131,M131),入力シート②!$B:$H,3,0)=0,"",VLOOKUP(DATE(YEAR($A131),$B131,M131),入力シート②!$B:$H,3,0))</f>
        <v/>
      </c>
      <c r="N133" s="66" t="str">
        <f>IF(VLOOKUP(DATE(YEAR($A131),$B131,N131),入力シート②!$B:$H,3,0)=0,"",VLOOKUP(DATE(YEAR($A131),$B131,N131),入力シート②!$B:$H,3,0))</f>
        <v/>
      </c>
      <c r="O133" s="66" t="str">
        <f>IF(VLOOKUP(DATE(YEAR($A131),$B131,O131),入力シート②!$B:$H,3,0)=0,"",VLOOKUP(DATE(YEAR($A131),$B131,O131),入力シート②!$B:$H,3,0))</f>
        <v/>
      </c>
      <c r="P133" s="66" t="str">
        <f>IF(VLOOKUP(DATE(YEAR($A131),$B131,P131),入力シート②!$B:$H,3,0)=0,"",VLOOKUP(DATE(YEAR($A131),$B131,P131),入力シート②!$B:$H,3,0))</f>
        <v/>
      </c>
      <c r="Q133" s="66" t="str">
        <f>IF(VLOOKUP(DATE(YEAR($A131),$B131,Q131),入力シート②!$B:$H,3,0)=0,"",VLOOKUP(DATE(YEAR($A131),$B131,Q131),入力シート②!$B:$H,3,0))</f>
        <v/>
      </c>
      <c r="R133" s="66" t="str">
        <f>IF(VLOOKUP(DATE(YEAR($A131),$B131,R131),入力シート②!$B:$H,3,0)=0,"",VLOOKUP(DATE(YEAR($A131),$B131,R131),入力シート②!$B:$H,3,0))</f>
        <v/>
      </c>
      <c r="S133" s="66" t="str">
        <f>IF(VLOOKUP(DATE(YEAR($A131),$B131,S131),入力シート②!$B:$H,3,0)=0,"",VLOOKUP(DATE(YEAR($A131),$B131,S131),入力シート②!$B:$H,3,0))</f>
        <v/>
      </c>
      <c r="T133" s="66" t="str">
        <f>IF(VLOOKUP(DATE(YEAR($A131),$B131,T131),入力シート②!$B:$H,3,0)=0,"",VLOOKUP(DATE(YEAR($A131),$B131,T131),入力シート②!$B:$H,3,0))</f>
        <v/>
      </c>
      <c r="U133" s="66" t="str">
        <f>IF(VLOOKUP(DATE(YEAR($A131),$B131,U131),入力シート②!$B:$H,3,0)=0,"",VLOOKUP(DATE(YEAR($A131),$B131,U131),入力シート②!$B:$H,3,0))</f>
        <v/>
      </c>
      <c r="V133" s="66" t="str">
        <f>IF(VLOOKUP(DATE(YEAR($A131),$B131,V131),入力シート②!$B:$H,3,0)=0,"",VLOOKUP(DATE(YEAR($A131),$B131,V131),入力シート②!$B:$H,3,0))</f>
        <v/>
      </c>
      <c r="W133" s="66" t="str">
        <f>IF(VLOOKUP(DATE(YEAR($A131),$B131,W131),入力シート②!$B:$H,3,0)=0,"",VLOOKUP(DATE(YEAR($A131),$B131,W131),入力シート②!$B:$H,3,0))</f>
        <v/>
      </c>
      <c r="X133" s="66" t="str">
        <f>IF(VLOOKUP(DATE(YEAR($A131),$B131,X131),入力シート②!$B:$H,3,0)=0,"",VLOOKUP(DATE(YEAR($A131),$B131,X131),入力シート②!$B:$H,3,0))</f>
        <v/>
      </c>
      <c r="Y133" s="66" t="str">
        <f>IF(VLOOKUP(DATE(YEAR($A131),$B131,Y131),入力シート②!$B:$H,3,0)=0,"",VLOOKUP(DATE(YEAR($A131),$B131,Y131),入力シート②!$B:$H,3,0))</f>
        <v/>
      </c>
      <c r="Z133" s="66" t="str">
        <f>IF(VLOOKUP(DATE(YEAR($A131),$B131,Z131),入力シート②!$B:$H,3,0)=0,"",VLOOKUP(DATE(YEAR($A131),$B131,Z131),入力シート②!$B:$H,3,0))</f>
        <v/>
      </c>
      <c r="AA133" s="66" t="str">
        <f>IF(VLOOKUP(DATE(YEAR($A131),$B131,AA131),入力シート②!$B:$H,3,0)=0,"",VLOOKUP(DATE(YEAR($A131),$B131,AA131),入力シート②!$B:$H,3,0))</f>
        <v/>
      </c>
      <c r="AB133" s="66" t="str">
        <f>IF(VLOOKUP(DATE(YEAR($A131),$B131,AB131),入力シート②!$B:$H,3,0)=0,"",VLOOKUP(DATE(YEAR($A131),$B131,AB131),入力シート②!$B:$H,3,0))</f>
        <v/>
      </c>
      <c r="AC133" s="66" t="str">
        <f>IF(VLOOKUP(DATE(YEAR($A131),$B131,AC131),入力シート②!$B:$H,3,0)=0,"",VLOOKUP(DATE(YEAR($A131),$B131,AC131),入力シート②!$B:$H,3,0))</f>
        <v/>
      </c>
      <c r="AD133" s="66" t="str">
        <f>IF(VLOOKUP(DATE(YEAR($A131),$B131,AD131),入力シート②!$B:$H,3,0)=0,"",VLOOKUP(DATE(YEAR($A131),$B131,AD131),入力シート②!$B:$H,3,0))</f>
        <v/>
      </c>
      <c r="AE133" s="66" t="str">
        <f>IF(VLOOKUP(DATE(YEAR($A131),$B131,AE131),入力シート②!$B:$H,3,0)=0,"",VLOOKUP(DATE(YEAR($A131),$B131,AE131),入力シート②!$B:$H,3,0))</f>
        <v/>
      </c>
      <c r="AF133" s="66" t="str">
        <f>IF(VLOOKUP(DATE(YEAR($A131),$B131,AF131),入力シート②!$B:$H,3,0)=0,"",VLOOKUP(DATE(YEAR($A131),$B131,AF131),入力シート②!$B:$H,3,0))</f>
        <v/>
      </c>
      <c r="AG133" s="66" t="str">
        <f>IF(DAY(EOMONTH($A131,0))&lt;29,"",IF(VLOOKUP(DATE(YEAR($A131),$B131,AG131),入力シート②!$B:$H,3,0)=0,"",VLOOKUP(DATE(YEAR($A131),$B131,AG131),入力シート②!$B:$H,3,0)))</f>
        <v/>
      </c>
      <c r="AH133" s="66" t="str">
        <f>IF(DAY(EOMONTH($A131,0))&lt;30,"",IF(VLOOKUP(DATE(YEAR($A131),$B131,AH131),入力シート②!$B:$H,3,0)=0,"",VLOOKUP(DATE(YEAR($A131),$B131,AH131),入力シート②!$B:$H,3,0)))</f>
        <v/>
      </c>
      <c r="AI133" s="71" t="str">
        <f>IF(DAY(EOMONTH($A131,0))&lt;31,"",IF(VLOOKUP(DATE(YEAR($A131),$B131,AI131),入力シート②!$B:$H,3,0)=0,"",VLOOKUP(DATE(YEAR($A131),$B131,AI131),入力シート②!$B:$H,3,0)))</f>
        <v/>
      </c>
      <c r="AJ133" s="115" t="s">
        <v>38</v>
      </c>
      <c r="AK133" s="116"/>
      <c r="AL133" s="116"/>
      <c r="AM133" s="116"/>
      <c r="AN133" s="116"/>
      <c r="AO133" s="116"/>
      <c r="AP133" s="119" t="str">
        <f>IF(COUNTIF(E133:AI133,"■")=0,"",ROUNDDOWN(AP132/AL131,4))</f>
        <v/>
      </c>
      <c r="AQ133" s="120"/>
      <c r="AR133" s="11"/>
      <c r="AS133" s="43"/>
      <c r="AT133" s="113" t="s">
        <v>47</v>
      </c>
      <c r="AU133" s="113" t="s">
        <v>9</v>
      </c>
      <c r="AV133" s="113" t="s">
        <v>45</v>
      </c>
      <c r="AW133" s="113" t="s">
        <v>43</v>
      </c>
    </row>
    <row r="134" spans="1:49" ht="16.5" customHeight="1">
      <c r="A134" s="143"/>
      <c r="B134" s="146"/>
      <c r="C134" s="125" t="s">
        <v>36</v>
      </c>
      <c r="D134" s="126"/>
      <c r="E134" s="65" t="str">
        <f>IF(VLOOKUP(DATE(YEAR($A131),$B131,E131),入力シート②!$B:$H,4,0)=0,"",VLOOKUP(DATE(YEAR($A131),$B131,E131),入力シート②!$B:$H,4,0))</f>
        <v/>
      </c>
      <c r="F134" s="66" t="str">
        <f>IF(VLOOKUP(DATE(YEAR($A131),$B131,F131),入力シート②!$B:$H,4,0)=0,"",VLOOKUP(DATE(YEAR($A131),$B131,F131),入力シート②!$B:$H,4,0))</f>
        <v/>
      </c>
      <c r="G134" s="66" t="str">
        <f>IF(VLOOKUP(DATE(YEAR($A131),$B131,G131),入力シート②!$B:$H,4,0)=0,"",VLOOKUP(DATE(YEAR($A131),$B131,G131),入力シート②!$B:$H,4,0))</f>
        <v/>
      </c>
      <c r="H134" s="66" t="str">
        <f>IF(VLOOKUP(DATE(YEAR($A131),$B131,H131),入力シート②!$B:$H,4,0)=0,"",VLOOKUP(DATE(YEAR($A131),$B131,H131),入力シート②!$B:$H,4,0))</f>
        <v/>
      </c>
      <c r="I134" s="66" t="str">
        <f>IF(VLOOKUP(DATE(YEAR($A131),$B131,I131),入力シート②!$B:$H,4,0)=0,"",VLOOKUP(DATE(YEAR($A131),$B131,I131),入力シート②!$B:$H,4,0))</f>
        <v/>
      </c>
      <c r="J134" s="66" t="str">
        <f>IF(VLOOKUP(DATE(YEAR($A131),$B131,J131),入力シート②!$B:$H,4,0)=0,"",VLOOKUP(DATE(YEAR($A131),$B131,J131),入力シート②!$B:$H,4,0))</f>
        <v/>
      </c>
      <c r="K134" s="66" t="str">
        <f>IF(VLOOKUP(DATE(YEAR($A131),$B131,K131),入力シート②!$B:$H,4,0)=0,"",VLOOKUP(DATE(YEAR($A131),$B131,K131),入力シート②!$B:$H,4,0))</f>
        <v/>
      </c>
      <c r="L134" s="66" t="str">
        <f>IF(VLOOKUP(DATE(YEAR($A131),$B131,L131),入力シート②!$B:$H,4,0)=0,"",VLOOKUP(DATE(YEAR($A131),$B131,L131),入力シート②!$B:$H,4,0))</f>
        <v/>
      </c>
      <c r="M134" s="66" t="str">
        <f>IF(VLOOKUP(DATE(YEAR($A131),$B131,M131),入力シート②!$B:$H,4,0)=0,"",VLOOKUP(DATE(YEAR($A131),$B131,M131),入力シート②!$B:$H,4,0))</f>
        <v/>
      </c>
      <c r="N134" s="66" t="str">
        <f>IF(VLOOKUP(DATE(YEAR($A131),$B131,N131),入力シート②!$B:$H,4,0)=0,"",VLOOKUP(DATE(YEAR($A131),$B131,N131),入力シート②!$B:$H,4,0))</f>
        <v/>
      </c>
      <c r="O134" s="66" t="str">
        <f>IF(VLOOKUP(DATE(YEAR($A131),$B131,O131),入力シート②!$B:$H,4,0)=0,"",VLOOKUP(DATE(YEAR($A131),$B131,O131),入力シート②!$B:$H,4,0))</f>
        <v/>
      </c>
      <c r="P134" s="66" t="str">
        <f>IF(VLOOKUP(DATE(YEAR($A131),$B131,P131),入力シート②!$B:$H,4,0)=0,"",VLOOKUP(DATE(YEAR($A131),$B131,P131),入力シート②!$B:$H,4,0))</f>
        <v/>
      </c>
      <c r="Q134" s="66" t="str">
        <f>IF(VLOOKUP(DATE(YEAR($A131),$B131,Q131),入力シート②!$B:$H,4,0)=0,"",VLOOKUP(DATE(YEAR($A131),$B131,Q131),入力シート②!$B:$H,4,0))</f>
        <v/>
      </c>
      <c r="R134" s="66" t="str">
        <f>IF(VLOOKUP(DATE(YEAR($A131),$B131,R131),入力シート②!$B:$H,4,0)=0,"",VLOOKUP(DATE(YEAR($A131),$B131,R131),入力シート②!$B:$H,4,0))</f>
        <v/>
      </c>
      <c r="S134" s="66" t="str">
        <f>IF(VLOOKUP(DATE(YEAR($A131),$B131,S131),入力シート②!$B:$H,4,0)=0,"",VLOOKUP(DATE(YEAR($A131),$B131,S131),入力シート②!$B:$H,4,0))</f>
        <v/>
      </c>
      <c r="T134" s="66" t="str">
        <f>IF(VLOOKUP(DATE(YEAR($A131),$B131,T131),入力シート②!$B:$H,4,0)=0,"",VLOOKUP(DATE(YEAR($A131),$B131,T131),入力シート②!$B:$H,4,0))</f>
        <v/>
      </c>
      <c r="U134" s="66" t="str">
        <f>IF(VLOOKUP(DATE(YEAR($A131),$B131,U131),入力シート②!$B:$H,4,0)=0,"",VLOOKUP(DATE(YEAR($A131),$B131,U131),入力シート②!$B:$H,4,0))</f>
        <v/>
      </c>
      <c r="V134" s="66" t="str">
        <f>IF(VLOOKUP(DATE(YEAR($A131),$B131,V131),入力シート②!$B:$H,4,0)=0,"",VLOOKUP(DATE(YEAR($A131),$B131,V131),入力シート②!$B:$H,4,0))</f>
        <v/>
      </c>
      <c r="W134" s="66" t="str">
        <f>IF(VLOOKUP(DATE(YEAR($A131),$B131,W131),入力シート②!$B:$H,4,0)=0,"",VLOOKUP(DATE(YEAR($A131),$B131,W131),入力シート②!$B:$H,4,0))</f>
        <v/>
      </c>
      <c r="X134" s="66" t="str">
        <f>IF(VLOOKUP(DATE(YEAR($A131),$B131,X131),入力シート②!$B:$H,4,0)=0,"",VLOOKUP(DATE(YEAR($A131),$B131,X131),入力シート②!$B:$H,4,0))</f>
        <v/>
      </c>
      <c r="Y134" s="66" t="str">
        <f>IF(VLOOKUP(DATE(YEAR($A131),$B131,Y131),入力シート②!$B:$H,4,0)=0,"",VLOOKUP(DATE(YEAR($A131),$B131,Y131),入力シート②!$B:$H,4,0))</f>
        <v/>
      </c>
      <c r="Z134" s="66" t="str">
        <f>IF(VLOOKUP(DATE(YEAR($A131),$B131,Z131),入力シート②!$B:$H,4,0)=0,"",VLOOKUP(DATE(YEAR($A131),$B131,Z131),入力シート②!$B:$H,4,0))</f>
        <v/>
      </c>
      <c r="AA134" s="66" t="str">
        <f>IF(VLOOKUP(DATE(YEAR($A131),$B131,AA131),入力シート②!$B:$H,4,0)=0,"",VLOOKUP(DATE(YEAR($A131),$B131,AA131),入力シート②!$B:$H,4,0))</f>
        <v/>
      </c>
      <c r="AB134" s="66" t="str">
        <f>IF(VLOOKUP(DATE(YEAR($A131),$B131,AB131),入力シート②!$B:$H,4,0)=0,"",VLOOKUP(DATE(YEAR($A131),$B131,AB131),入力シート②!$B:$H,4,0))</f>
        <v/>
      </c>
      <c r="AC134" s="66" t="str">
        <f>IF(VLOOKUP(DATE(YEAR($A131),$B131,AC131),入力シート②!$B:$H,4,0)=0,"",VLOOKUP(DATE(YEAR($A131),$B131,AC131),入力シート②!$B:$H,4,0))</f>
        <v/>
      </c>
      <c r="AD134" s="66" t="str">
        <f>IF(VLOOKUP(DATE(YEAR($A131),$B131,AD131),入力シート②!$B:$H,4,0)=0,"",VLOOKUP(DATE(YEAR($A131),$B131,AD131),入力シート②!$B:$H,4,0))</f>
        <v/>
      </c>
      <c r="AE134" s="66" t="str">
        <f>IF(VLOOKUP(DATE(YEAR($A131),$B131,AE131),入力シート②!$B:$H,4,0)=0,"",VLOOKUP(DATE(YEAR($A131),$B131,AE131),入力シート②!$B:$H,4,0))</f>
        <v/>
      </c>
      <c r="AF134" s="66" t="str">
        <f>IF(VLOOKUP(DATE(YEAR($A131),$B131,AF131),入力シート②!$B:$H,4,0)=0,"",VLOOKUP(DATE(YEAR($A131),$B131,AF131),入力シート②!$B:$H,4,0))</f>
        <v/>
      </c>
      <c r="AG134" s="66" t="str">
        <f>IF(DAY(EOMONTH($A131,0))&lt;29,"",IF(VLOOKUP(DATE(YEAR($A131),$B131,AG131),入力シート②!$B:$H,4,0)=0,"",VLOOKUP(DATE(YEAR($A131),$B131,AG131),入力シート②!$B:$H,4,0)))</f>
        <v/>
      </c>
      <c r="AH134" s="66" t="str">
        <f>IF(DAY(EOMONTH($A131,0))&lt;30,"",IF(VLOOKUP(DATE(YEAR($A131),$B131,AH131),入力シート②!$B:$H,4,0)=0,"",VLOOKUP(DATE(YEAR($A131),$B131,AH131),入力シート②!$B:$H,4,0)))</f>
        <v/>
      </c>
      <c r="AI134" s="71" t="str">
        <f>IF(DAY(EOMONTH($A131,0))&lt;31,"",IF(VLOOKUP(DATE(YEAR($A131),$B131,AI131),入力シート②!$B:$H,4,0)=0,"",VLOOKUP(DATE(YEAR($A131),$B131,AI131),入力シート②!$B:$H,4,0)))</f>
        <v/>
      </c>
      <c r="AJ134" s="131" t="s">
        <v>8</v>
      </c>
      <c r="AK134" s="109"/>
      <c r="AL134" s="109"/>
      <c r="AM134" s="109"/>
      <c r="AN134" s="109"/>
      <c r="AO134" s="109"/>
      <c r="AP134" s="109" t="str">
        <f>IF(COUNTIF(E133:AI133,"■")=0,"",IF(OR(AP132&gt;=AP131,AP133&gt;=0.285),"達成","×"))</f>
        <v/>
      </c>
      <c r="AQ134" s="110"/>
      <c r="AT134" s="114"/>
      <c r="AU134" s="114"/>
      <c r="AV134" s="114"/>
      <c r="AW134" s="114"/>
    </row>
    <row r="135" spans="1:49" ht="16.5" customHeight="1">
      <c r="A135" s="144"/>
      <c r="B135" s="147"/>
      <c r="C135" s="127" t="s">
        <v>4</v>
      </c>
      <c r="D135" s="128"/>
      <c r="E135" s="61" t="str">
        <f ca="1">VLOOKUP(DATE(YEAR($A131),B131,E131),入力シート②!$B:$H,7,0)</f>
        <v/>
      </c>
      <c r="F135" s="62" t="str">
        <f ca="1">VLOOKUP(DATE(YEAR($A131),B131,F131),入力シート②!$B:$H,7,0)</f>
        <v/>
      </c>
      <c r="G135" s="62" t="str">
        <f ca="1">VLOOKUP(DATE(YEAR($A131),B131,G131),入力シート②!$B:$H,7,0)</f>
        <v/>
      </c>
      <c r="H135" s="62" t="str">
        <f ca="1">VLOOKUP(DATE(YEAR($A131),B131,H131),入力シート②!$B:$H,7,0)</f>
        <v/>
      </c>
      <c r="I135" s="62" t="str">
        <f ca="1">VLOOKUP(DATE(YEAR($A131),B131,I131),入力シート②!$B:$H,7,0)</f>
        <v/>
      </c>
      <c r="J135" s="62" t="str">
        <f ca="1">VLOOKUP(DATE(YEAR($A131),B131,J131),入力シート②!$B:$H,7,0)</f>
        <v/>
      </c>
      <c r="K135" s="62" t="str">
        <f ca="1">VLOOKUP(DATE(YEAR($A131),B131,K131),入力シート②!$B:$H,7,0)</f>
        <v/>
      </c>
      <c r="L135" s="62" t="str">
        <f ca="1">VLOOKUP(DATE(YEAR($A131),B131,L131),入力シート②!$B:$H,7,0)</f>
        <v/>
      </c>
      <c r="M135" s="62" t="str">
        <f ca="1">VLOOKUP(DATE(YEAR($A131),B131,M131),入力シート②!$B:$H,7,0)</f>
        <v/>
      </c>
      <c r="N135" s="62" t="str">
        <f ca="1">VLOOKUP(DATE(YEAR($A131),B131,N131),入力シート②!$B:$H,7,0)</f>
        <v/>
      </c>
      <c r="O135" s="62" t="str">
        <f ca="1">VLOOKUP(DATE(YEAR($A131),B131,O131),入力シート②!$B:$H,7,0)</f>
        <v/>
      </c>
      <c r="P135" s="62" t="str">
        <f ca="1">VLOOKUP(DATE(YEAR($A131),B131,P131),入力シート②!$B:$H,7,0)</f>
        <v/>
      </c>
      <c r="Q135" s="62" t="str">
        <f ca="1">VLOOKUP(DATE(YEAR($A131),B131,Q131),入力シート②!$B:$H,7,0)</f>
        <v/>
      </c>
      <c r="R135" s="62" t="str">
        <f ca="1">VLOOKUP(DATE(YEAR($A131),B131,R131),入力シート②!$B:$H,7,0)</f>
        <v/>
      </c>
      <c r="S135" s="62" t="str">
        <f ca="1">VLOOKUP(DATE(YEAR($A131),B131,S131),入力シート②!$B:$H,7,0)</f>
        <v/>
      </c>
      <c r="T135" s="62" t="str">
        <f ca="1">VLOOKUP(DATE(YEAR($A131),B131,T131),入力シート②!$B:$H,7,0)</f>
        <v/>
      </c>
      <c r="U135" s="62" t="str">
        <f ca="1">VLOOKUP(DATE(YEAR($A131),B131,U131),入力シート②!$B:$H,7,0)</f>
        <v/>
      </c>
      <c r="V135" s="62" t="str">
        <f ca="1">VLOOKUP(DATE(YEAR($A131),B131,V131),入力シート②!$B:$H,7,0)</f>
        <v/>
      </c>
      <c r="W135" s="62" t="str">
        <f ca="1">VLOOKUP(DATE(YEAR($A131),B131,W131),入力シート②!$B:$H,7,0)</f>
        <v/>
      </c>
      <c r="X135" s="62" t="str">
        <f ca="1">VLOOKUP(DATE(YEAR($A131),B131,X131),入力シート②!$B:$H,7,0)</f>
        <v/>
      </c>
      <c r="Y135" s="62" t="str">
        <f ca="1">VLOOKUP(DATE(YEAR($A131),B131,Y131),入力シート②!$B:$H,7,0)</f>
        <v/>
      </c>
      <c r="Z135" s="62" t="str">
        <f ca="1">VLOOKUP(DATE(YEAR($A131),B131,Z131),入力シート②!$B:$H,7,0)</f>
        <v/>
      </c>
      <c r="AA135" s="62" t="str">
        <f ca="1">VLOOKUP(DATE(YEAR($A131),B131,AA131),入力シート②!$B:$H,7,0)</f>
        <v/>
      </c>
      <c r="AB135" s="62" t="str">
        <f ca="1">VLOOKUP(DATE(YEAR($A131),B131,AB131),入力シート②!$B:$H,7,0)</f>
        <v/>
      </c>
      <c r="AC135" s="62" t="str">
        <f ca="1">VLOOKUP(DATE(YEAR($A131),B131,AC131),入力シート②!$B:$H,7,0)</f>
        <v/>
      </c>
      <c r="AD135" s="62" t="str">
        <f ca="1">VLOOKUP(DATE(YEAR($A131),B131,AD131),入力シート②!$B:$H,7,0)</f>
        <v/>
      </c>
      <c r="AE135" s="62" t="str">
        <f ca="1">VLOOKUP(DATE(YEAR($A131),B131,AE131),入力シート②!$B:$H,7,0)</f>
        <v/>
      </c>
      <c r="AF135" s="62" t="str">
        <f ca="1">VLOOKUP(DATE(YEAR($A131),B131,AF131),入力シート②!$B:$H,7,0)</f>
        <v/>
      </c>
      <c r="AG135" s="62" t="str">
        <f ca="1">IF(DAY(EOMONTH($A131,0))&lt;29,"",VLOOKUP(DATE(YEAR($A131),$B131,AG131),入力シート②!$B:$H,7,0))</f>
        <v/>
      </c>
      <c r="AH135" s="62" t="str">
        <f ca="1">IF(DAY(EOMONTH($A131,0))&lt;30,"",VLOOKUP(DATE(YEAR($A131),$B131,AH131),入力シート②!$B:$H,7,0))</f>
        <v/>
      </c>
      <c r="AI135" s="72" t="str">
        <f>IF(DAY(EOMONTH($A131,0))&lt;31,"",VLOOKUP(DATE(YEAR($A131),$B131,AI131),入力シート②!$B:$H,7,0))</f>
        <v/>
      </c>
      <c r="AJ135" s="111" t="s">
        <v>45</v>
      </c>
      <c r="AK135" s="112"/>
      <c r="AL135" s="112" t="str">
        <f ca="1">IF(COUNTIF(E135:AI135,"-")+COUNTIF(E135:AI135,"達成")+COUNTIF(E135:AI135,"×")=0,"",COUNTIF(E135:AI135,"達成")+COUNTIF(E135:AI135,"×"))</f>
        <v/>
      </c>
      <c r="AM135" s="112"/>
      <c r="AN135" s="112" t="s">
        <v>43</v>
      </c>
      <c r="AO135" s="112"/>
      <c r="AP135" s="109" t="str">
        <f ca="1">IF(COUNTIF(E135:AI135,"-")+COUNTIF(E135:AI135,"達成")+COUNTIF(E135:AI135,"×")=0,"",COUNTIF(E135:AI135,"達成"))</f>
        <v/>
      </c>
      <c r="AQ135" s="110"/>
      <c r="AT135" s="31">
        <f>IF(AP134="達成",1,0)</f>
        <v>0</v>
      </c>
      <c r="AU135" s="31">
        <f>IF(AP134="×",1,0)</f>
        <v>0</v>
      </c>
      <c r="AV135" s="31" t="str">
        <f ca="1">AL135</f>
        <v/>
      </c>
      <c r="AW135" s="31" t="str">
        <f ca="1">AP135</f>
        <v/>
      </c>
    </row>
    <row r="136" spans="1:49" ht="16.5" customHeight="1">
      <c r="A136" s="132">
        <f>EOMONTH(A131,0)+1</f>
        <v>47027</v>
      </c>
      <c r="B136" s="145">
        <f t="shared" ref="B136" si="645">MONTH(A136)</f>
        <v>10</v>
      </c>
      <c r="C136" s="129" t="s">
        <v>0</v>
      </c>
      <c r="D136" s="130"/>
      <c r="E136" s="63">
        <v>1</v>
      </c>
      <c r="F136" s="64">
        <v>2</v>
      </c>
      <c r="G136" s="64">
        <v>3</v>
      </c>
      <c r="H136" s="64">
        <v>4</v>
      </c>
      <c r="I136" s="64">
        <v>5</v>
      </c>
      <c r="J136" s="64">
        <v>6</v>
      </c>
      <c r="K136" s="64">
        <v>7</v>
      </c>
      <c r="L136" s="64">
        <v>8</v>
      </c>
      <c r="M136" s="64">
        <v>9</v>
      </c>
      <c r="N136" s="64">
        <v>10</v>
      </c>
      <c r="O136" s="64">
        <v>11</v>
      </c>
      <c r="P136" s="64">
        <v>12</v>
      </c>
      <c r="Q136" s="64">
        <v>13</v>
      </c>
      <c r="R136" s="64">
        <v>14</v>
      </c>
      <c r="S136" s="64">
        <v>15</v>
      </c>
      <c r="T136" s="64">
        <v>16</v>
      </c>
      <c r="U136" s="64">
        <v>17</v>
      </c>
      <c r="V136" s="64">
        <v>18</v>
      </c>
      <c r="W136" s="64">
        <v>19</v>
      </c>
      <c r="X136" s="64">
        <v>20</v>
      </c>
      <c r="Y136" s="64">
        <v>21</v>
      </c>
      <c r="Z136" s="64">
        <v>22</v>
      </c>
      <c r="AA136" s="64">
        <v>23</v>
      </c>
      <c r="AB136" s="64">
        <v>24</v>
      </c>
      <c r="AC136" s="64">
        <v>25</v>
      </c>
      <c r="AD136" s="64">
        <v>26</v>
      </c>
      <c r="AE136" s="64">
        <v>27</v>
      </c>
      <c r="AF136" s="64">
        <v>28</v>
      </c>
      <c r="AG136" s="64">
        <f>IF(DAY(EOMONTH($A136,0))&lt;29,"",29)</f>
        <v>29</v>
      </c>
      <c r="AH136" s="64">
        <f>IF(DAY(EOMONTH($A136,0))&lt;30,"",30)</f>
        <v>30</v>
      </c>
      <c r="AI136" s="67">
        <f>IF(DAY(EOMONTH($A136,0))&lt;31,"",31)</f>
        <v>31</v>
      </c>
      <c r="AJ136" s="150" t="s">
        <v>42</v>
      </c>
      <c r="AK136" s="151"/>
      <c r="AL136" s="151" t="str">
        <f>IF(COUNTIF(E138:AI138,"■")=0,"",COUNTIF(E138:AI138,"■"))</f>
        <v/>
      </c>
      <c r="AM136" s="151"/>
      <c r="AN136" s="151" t="s">
        <v>44</v>
      </c>
      <c r="AO136" s="151"/>
      <c r="AP136" s="121" t="str">
        <f>IF(COUNTIF(E138:AI138,"■")=0,"",COUNTIFS(E137:AI137,1,E138:AI138,"■")+COUNTIFS(E137:AI137,7,E138:AI138,"■"))</f>
        <v/>
      </c>
      <c r="AQ136" s="122"/>
    </row>
    <row r="137" spans="1:49" ht="16.5" customHeight="1">
      <c r="A137" s="143"/>
      <c r="B137" s="146"/>
      <c r="C137" s="123" t="s">
        <v>1</v>
      </c>
      <c r="D137" s="124"/>
      <c r="E137" s="68">
        <f>WEEKDAY(DATE(YEAR($A136),$B136,E136),1)</f>
        <v>1</v>
      </c>
      <c r="F137" s="69">
        <f t="shared" ref="F137" si="646">WEEKDAY(DATE(YEAR($A136),$B136,F136),1)</f>
        <v>2</v>
      </c>
      <c r="G137" s="69">
        <f t="shared" ref="G137" si="647">WEEKDAY(DATE(YEAR($A136),$B136,G136),1)</f>
        <v>3</v>
      </c>
      <c r="H137" s="69">
        <f t="shared" ref="H137" si="648">WEEKDAY(DATE(YEAR($A136),$B136,H136),1)</f>
        <v>4</v>
      </c>
      <c r="I137" s="69">
        <f t="shared" ref="I137" si="649">WEEKDAY(DATE(YEAR($A136),$B136,I136),1)</f>
        <v>5</v>
      </c>
      <c r="J137" s="69">
        <f t="shared" ref="J137" si="650">WEEKDAY(DATE(YEAR($A136),$B136,J136),1)</f>
        <v>6</v>
      </c>
      <c r="K137" s="69">
        <f t="shared" ref="K137" si="651">WEEKDAY(DATE(YEAR($A136),$B136,K136),1)</f>
        <v>7</v>
      </c>
      <c r="L137" s="69">
        <f t="shared" ref="L137" si="652">WEEKDAY(DATE(YEAR($A136),$B136,L136),1)</f>
        <v>1</v>
      </c>
      <c r="M137" s="69">
        <f t="shared" ref="M137" si="653">WEEKDAY(DATE(YEAR($A136),$B136,M136),1)</f>
        <v>2</v>
      </c>
      <c r="N137" s="69">
        <f t="shared" ref="N137" si="654">WEEKDAY(DATE(YEAR($A136),$B136,N136),1)</f>
        <v>3</v>
      </c>
      <c r="O137" s="69">
        <f t="shared" ref="O137" si="655">WEEKDAY(DATE(YEAR($A136),$B136,O136),1)</f>
        <v>4</v>
      </c>
      <c r="P137" s="69">
        <f t="shared" ref="P137" si="656">WEEKDAY(DATE(YEAR($A136),$B136,P136),1)</f>
        <v>5</v>
      </c>
      <c r="Q137" s="69">
        <f t="shared" ref="Q137" si="657">WEEKDAY(DATE(YEAR($A136),$B136,Q136),1)</f>
        <v>6</v>
      </c>
      <c r="R137" s="69">
        <f t="shared" ref="R137" si="658">WEEKDAY(DATE(YEAR($A136),$B136,R136),1)</f>
        <v>7</v>
      </c>
      <c r="S137" s="69">
        <f t="shared" ref="S137" si="659">WEEKDAY(DATE(YEAR($A136),$B136,S136),1)</f>
        <v>1</v>
      </c>
      <c r="T137" s="69">
        <f t="shared" ref="T137" si="660">WEEKDAY(DATE(YEAR($A136),$B136,T136),1)</f>
        <v>2</v>
      </c>
      <c r="U137" s="69">
        <f t="shared" ref="U137" si="661">WEEKDAY(DATE(YEAR($A136),$B136,U136),1)</f>
        <v>3</v>
      </c>
      <c r="V137" s="69">
        <f t="shared" ref="V137" si="662">WEEKDAY(DATE(YEAR($A136),$B136,V136),1)</f>
        <v>4</v>
      </c>
      <c r="W137" s="69">
        <f t="shared" ref="W137" si="663">WEEKDAY(DATE(YEAR($A136),$B136,W136),1)</f>
        <v>5</v>
      </c>
      <c r="X137" s="69">
        <f t="shared" ref="X137" si="664">WEEKDAY(DATE(YEAR($A136),$B136,X136),1)</f>
        <v>6</v>
      </c>
      <c r="Y137" s="69">
        <f t="shared" ref="Y137" si="665">WEEKDAY(DATE(YEAR($A136),$B136,Y136),1)</f>
        <v>7</v>
      </c>
      <c r="Z137" s="69">
        <f t="shared" ref="Z137" si="666">WEEKDAY(DATE(YEAR($A136),$B136,Z136),1)</f>
        <v>1</v>
      </c>
      <c r="AA137" s="69">
        <f t="shared" ref="AA137" si="667">WEEKDAY(DATE(YEAR($A136),$B136,AA136),1)</f>
        <v>2</v>
      </c>
      <c r="AB137" s="69">
        <f t="shared" ref="AB137" si="668">WEEKDAY(DATE(YEAR($A136),$B136,AB136),1)</f>
        <v>3</v>
      </c>
      <c r="AC137" s="69">
        <f t="shared" ref="AC137" si="669">WEEKDAY(DATE(YEAR($A136),$B136,AC136),1)</f>
        <v>4</v>
      </c>
      <c r="AD137" s="69">
        <f t="shared" ref="AD137" si="670">WEEKDAY(DATE(YEAR($A136),$B136,AD136),1)</f>
        <v>5</v>
      </c>
      <c r="AE137" s="69">
        <f t="shared" ref="AE137" si="671">WEEKDAY(DATE(YEAR($A136),$B136,AE136),1)</f>
        <v>6</v>
      </c>
      <c r="AF137" s="69">
        <f t="shared" ref="AF137" si="672">WEEKDAY(DATE(YEAR($A136),$B136,AF136),1)</f>
        <v>7</v>
      </c>
      <c r="AG137" s="69">
        <f>IF(DAY(EOMONTH($A136,0))&lt;29,"",WEEKDAY(DATE(YEAR($A136),$B136,AG136),1))</f>
        <v>1</v>
      </c>
      <c r="AH137" s="69">
        <f>IF(DAY(EOMONTH($A136,0))&lt;30,"",WEEKDAY(DATE(YEAR($A136),$B136,AH136),1))</f>
        <v>2</v>
      </c>
      <c r="AI137" s="70">
        <f>IF(DAY(EOMONTH($A136,0))&lt;31,"",WEEKDAY(DATE(YEAR($A136),$B136,AI136),1))</f>
        <v>3</v>
      </c>
      <c r="AJ137" s="115" t="s">
        <v>37</v>
      </c>
      <c r="AK137" s="116"/>
      <c r="AL137" s="116"/>
      <c r="AM137" s="116"/>
      <c r="AN137" s="116"/>
      <c r="AO137" s="116"/>
      <c r="AP137" s="117" t="str">
        <f>IF(COUNTIF(E138:AI138,"■")=0,"",COUNTIF(E139:AI139,"○")+COUNTIF(E139:AI139,"●"))</f>
        <v/>
      </c>
      <c r="AQ137" s="118"/>
      <c r="AR137" s="10"/>
    </row>
    <row r="138" spans="1:49" ht="16.5" customHeight="1">
      <c r="A138" s="143"/>
      <c r="B138" s="146"/>
      <c r="C138" s="123" t="s">
        <v>2</v>
      </c>
      <c r="D138" s="124"/>
      <c r="E138" s="65" t="str">
        <f>IF(VLOOKUP(DATE(YEAR($A136),$B136,E136),入力シート②!$B:$H,3,0)=0,"",VLOOKUP(DATE(YEAR($A136),$B136,E136),入力シート②!$B:$H,3,0))</f>
        <v/>
      </c>
      <c r="F138" s="66" t="str">
        <f>IF(VLOOKUP(DATE(YEAR($A136),$B136,F136),入力シート②!$B:$H,3,0)=0,"",VLOOKUP(DATE(YEAR($A136),$B136,F136),入力シート②!$B:$H,3,0))</f>
        <v/>
      </c>
      <c r="G138" s="66" t="str">
        <f>IF(VLOOKUP(DATE(YEAR($A136),$B136,G136),入力シート②!$B:$H,3,0)=0,"",VLOOKUP(DATE(YEAR($A136),$B136,G136),入力シート②!$B:$H,3,0))</f>
        <v/>
      </c>
      <c r="H138" s="66" t="str">
        <f>IF(VLOOKUP(DATE(YEAR($A136),$B136,H136),入力シート②!$B:$H,3,0)=0,"",VLOOKUP(DATE(YEAR($A136),$B136,H136),入力シート②!$B:$H,3,0))</f>
        <v/>
      </c>
      <c r="I138" s="66" t="str">
        <f>IF(VLOOKUP(DATE(YEAR($A136),$B136,I136),入力シート②!$B:$H,3,0)=0,"",VLOOKUP(DATE(YEAR($A136),$B136,I136),入力シート②!$B:$H,3,0))</f>
        <v/>
      </c>
      <c r="J138" s="66" t="str">
        <f>IF(VLOOKUP(DATE(YEAR($A136),$B136,J136),入力シート②!$B:$H,3,0)=0,"",VLOOKUP(DATE(YEAR($A136),$B136,J136),入力シート②!$B:$H,3,0))</f>
        <v/>
      </c>
      <c r="K138" s="66" t="str">
        <f>IF(VLOOKUP(DATE(YEAR($A136),$B136,K136),入力シート②!$B:$H,3,0)=0,"",VLOOKUP(DATE(YEAR($A136),$B136,K136),入力シート②!$B:$H,3,0))</f>
        <v/>
      </c>
      <c r="L138" s="66" t="str">
        <f>IF(VLOOKUP(DATE(YEAR($A136),$B136,L136),入力シート②!$B:$H,3,0)=0,"",VLOOKUP(DATE(YEAR($A136),$B136,L136),入力シート②!$B:$H,3,0))</f>
        <v/>
      </c>
      <c r="M138" s="66" t="str">
        <f>IF(VLOOKUP(DATE(YEAR($A136),$B136,M136),入力シート②!$B:$H,3,0)=0,"",VLOOKUP(DATE(YEAR($A136),$B136,M136),入力シート②!$B:$H,3,0))</f>
        <v/>
      </c>
      <c r="N138" s="66" t="str">
        <f>IF(VLOOKUP(DATE(YEAR($A136),$B136,N136),入力シート②!$B:$H,3,0)=0,"",VLOOKUP(DATE(YEAR($A136),$B136,N136),入力シート②!$B:$H,3,0))</f>
        <v/>
      </c>
      <c r="O138" s="66" t="str">
        <f>IF(VLOOKUP(DATE(YEAR($A136),$B136,O136),入力シート②!$B:$H,3,0)=0,"",VLOOKUP(DATE(YEAR($A136),$B136,O136),入力シート②!$B:$H,3,0))</f>
        <v/>
      </c>
      <c r="P138" s="66" t="str">
        <f>IF(VLOOKUP(DATE(YEAR($A136),$B136,P136),入力シート②!$B:$H,3,0)=0,"",VLOOKUP(DATE(YEAR($A136),$B136,P136),入力シート②!$B:$H,3,0))</f>
        <v/>
      </c>
      <c r="Q138" s="66" t="str">
        <f>IF(VLOOKUP(DATE(YEAR($A136),$B136,Q136),入力シート②!$B:$H,3,0)=0,"",VLOOKUP(DATE(YEAR($A136),$B136,Q136),入力シート②!$B:$H,3,0))</f>
        <v/>
      </c>
      <c r="R138" s="66" t="str">
        <f>IF(VLOOKUP(DATE(YEAR($A136),$B136,R136),入力シート②!$B:$H,3,0)=0,"",VLOOKUP(DATE(YEAR($A136),$B136,R136),入力シート②!$B:$H,3,0))</f>
        <v/>
      </c>
      <c r="S138" s="66" t="str">
        <f>IF(VLOOKUP(DATE(YEAR($A136),$B136,S136),入力シート②!$B:$H,3,0)=0,"",VLOOKUP(DATE(YEAR($A136),$B136,S136),入力シート②!$B:$H,3,0))</f>
        <v/>
      </c>
      <c r="T138" s="66" t="str">
        <f>IF(VLOOKUP(DATE(YEAR($A136),$B136,T136),入力シート②!$B:$H,3,0)=0,"",VLOOKUP(DATE(YEAR($A136),$B136,T136),入力シート②!$B:$H,3,0))</f>
        <v/>
      </c>
      <c r="U138" s="66" t="str">
        <f>IF(VLOOKUP(DATE(YEAR($A136),$B136,U136),入力シート②!$B:$H,3,0)=0,"",VLOOKUP(DATE(YEAR($A136),$B136,U136),入力シート②!$B:$H,3,0))</f>
        <v/>
      </c>
      <c r="V138" s="66" t="str">
        <f>IF(VLOOKUP(DATE(YEAR($A136),$B136,V136),入力シート②!$B:$H,3,0)=0,"",VLOOKUP(DATE(YEAR($A136),$B136,V136),入力シート②!$B:$H,3,0))</f>
        <v/>
      </c>
      <c r="W138" s="66" t="str">
        <f>IF(VLOOKUP(DATE(YEAR($A136),$B136,W136),入力シート②!$B:$H,3,0)=0,"",VLOOKUP(DATE(YEAR($A136),$B136,W136),入力シート②!$B:$H,3,0))</f>
        <v/>
      </c>
      <c r="X138" s="66" t="str">
        <f>IF(VLOOKUP(DATE(YEAR($A136),$B136,X136),入力シート②!$B:$H,3,0)=0,"",VLOOKUP(DATE(YEAR($A136),$B136,X136),入力シート②!$B:$H,3,0))</f>
        <v/>
      </c>
      <c r="Y138" s="66" t="str">
        <f>IF(VLOOKUP(DATE(YEAR($A136),$B136,Y136),入力シート②!$B:$H,3,0)=0,"",VLOOKUP(DATE(YEAR($A136),$B136,Y136),入力シート②!$B:$H,3,0))</f>
        <v/>
      </c>
      <c r="Z138" s="66" t="str">
        <f>IF(VLOOKUP(DATE(YEAR($A136),$B136,Z136),入力シート②!$B:$H,3,0)=0,"",VLOOKUP(DATE(YEAR($A136),$B136,Z136),入力シート②!$B:$H,3,0))</f>
        <v/>
      </c>
      <c r="AA138" s="66" t="str">
        <f>IF(VLOOKUP(DATE(YEAR($A136),$B136,AA136),入力シート②!$B:$H,3,0)=0,"",VLOOKUP(DATE(YEAR($A136),$B136,AA136),入力シート②!$B:$H,3,0))</f>
        <v/>
      </c>
      <c r="AB138" s="66" t="str">
        <f>IF(VLOOKUP(DATE(YEAR($A136),$B136,AB136),入力シート②!$B:$H,3,0)=0,"",VLOOKUP(DATE(YEAR($A136),$B136,AB136),入力シート②!$B:$H,3,0))</f>
        <v/>
      </c>
      <c r="AC138" s="66" t="str">
        <f>IF(VLOOKUP(DATE(YEAR($A136),$B136,AC136),入力シート②!$B:$H,3,0)=0,"",VLOOKUP(DATE(YEAR($A136),$B136,AC136),入力シート②!$B:$H,3,0))</f>
        <v/>
      </c>
      <c r="AD138" s="66" t="str">
        <f>IF(VLOOKUP(DATE(YEAR($A136),$B136,AD136),入力シート②!$B:$H,3,0)=0,"",VLOOKUP(DATE(YEAR($A136),$B136,AD136),入力シート②!$B:$H,3,0))</f>
        <v/>
      </c>
      <c r="AE138" s="66" t="str">
        <f>IF(VLOOKUP(DATE(YEAR($A136),$B136,AE136),入力シート②!$B:$H,3,0)=0,"",VLOOKUP(DATE(YEAR($A136),$B136,AE136),入力シート②!$B:$H,3,0))</f>
        <v/>
      </c>
      <c r="AF138" s="66" t="str">
        <f>IF(VLOOKUP(DATE(YEAR($A136),$B136,AF136),入力シート②!$B:$H,3,0)=0,"",VLOOKUP(DATE(YEAR($A136),$B136,AF136),入力シート②!$B:$H,3,0))</f>
        <v/>
      </c>
      <c r="AG138" s="66" t="str">
        <f>IF(DAY(EOMONTH($A136,0))&lt;29,"",IF(VLOOKUP(DATE(YEAR($A136),$B136,AG136),入力シート②!$B:$H,3,0)=0,"",VLOOKUP(DATE(YEAR($A136),$B136,AG136),入力シート②!$B:$H,3,0)))</f>
        <v/>
      </c>
      <c r="AH138" s="66" t="str">
        <f>IF(DAY(EOMONTH($A136,0))&lt;30,"",IF(VLOOKUP(DATE(YEAR($A136),$B136,AH136),入力シート②!$B:$H,3,0)=0,"",VLOOKUP(DATE(YEAR($A136),$B136,AH136),入力シート②!$B:$H,3,0)))</f>
        <v/>
      </c>
      <c r="AI138" s="71" t="str">
        <f>IF(DAY(EOMONTH($A136,0))&lt;31,"",IF(VLOOKUP(DATE(YEAR($A136),$B136,AI136),入力シート②!$B:$H,3,0)=0,"",VLOOKUP(DATE(YEAR($A136),$B136,AI136),入力シート②!$B:$H,3,0)))</f>
        <v/>
      </c>
      <c r="AJ138" s="115" t="s">
        <v>38</v>
      </c>
      <c r="AK138" s="116"/>
      <c r="AL138" s="116"/>
      <c r="AM138" s="116"/>
      <c r="AN138" s="116"/>
      <c r="AO138" s="116"/>
      <c r="AP138" s="119" t="str">
        <f>IF(COUNTIF(E138:AI138,"■")=0,"",ROUNDDOWN(AP137/AL136,4))</f>
        <v/>
      </c>
      <c r="AQ138" s="120"/>
      <c r="AR138" s="11"/>
      <c r="AS138" s="43"/>
      <c r="AT138" s="113" t="s">
        <v>47</v>
      </c>
      <c r="AU138" s="113" t="s">
        <v>9</v>
      </c>
      <c r="AV138" s="113" t="s">
        <v>45</v>
      </c>
      <c r="AW138" s="113" t="s">
        <v>43</v>
      </c>
    </row>
    <row r="139" spans="1:49" ht="16.5" customHeight="1">
      <c r="A139" s="143"/>
      <c r="B139" s="146"/>
      <c r="C139" s="125" t="s">
        <v>36</v>
      </c>
      <c r="D139" s="126"/>
      <c r="E139" s="65" t="str">
        <f>IF(VLOOKUP(DATE(YEAR($A136),$B136,E136),入力シート②!$B:$H,4,0)=0,"",VLOOKUP(DATE(YEAR($A136),$B136,E136),入力シート②!$B:$H,4,0))</f>
        <v/>
      </c>
      <c r="F139" s="66" t="str">
        <f>IF(VLOOKUP(DATE(YEAR($A136),$B136,F136),入力シート②!$B:$H,4,0)=0,"",VLOOKUP(DATE(YEAR($A136),$B136,F136),入力シート②!$B:$H,4,0))</f>
        <v/>
      </c>
      <c r="G139" s="66" t="str">
        <f>IF(VLOOKUP(DATE(YEAR($A136),$B136,G136),入力シート②!$B:$H,4,0)=0,"",VLOOKUP(DATE(YEAR($A136),$B136,G136),入力シート②!$B:$H,4,0))</f>
        <v/>
      </c>
      <c r="H139" s="66" t="str">
        <f>IF(VLOOKUP(DATE(YEAR($A136),$B136,H136),入力シート②!$B:$H,4,0)=0,"",VLOOKUP(DATE(YEAR($A136),$B136,H136),入力シート②!$B:$H,4,0))</f>
        <v/>
      </c>
      <c r="I139" s="66" t="str">
        <f>IF(VLOOKUP(DATE(YEAR($A136),$B136,I136),入力シート②!$B:$H,4,0)=0,"",VLOOKUP(DATE(YEAR($A136),$B136,I136),入力シート②!$B:$H,4,0))</f>
        <v/>
      </c>
      <c r="J139" s="66" t="str">
        <f>IF(VLOOKUP(DATE(YEAR($A136),$B136,J136),入力シート②!$B:$H,4,0)=0,"",VLOOKUP(DATE(YEAR($A136),$B136,J136),入力シート②!$B:$H,4,0))</f>
        <v/>
      </c>
      <c r="K139" s="66" t="str">
        <f>IF(VLOOKUP(DATE(YEAR($A136),$B136,K136),入力シート②!$B:$H,4,0)=0,"",VLOOKUP(DATE(YEAR($A136),$B136,K136),入力シート②!$B:$H,4,0))</f>
        <v/>
      </c>
      <c r="L139" s="66" t="str">
        <f>IF(VLOOKUP(DATE(YEAR($A136),$B136,L136),入力シート②!$B:$H,4,0)=0,"",VLOOKUP(DATE(YEAR($A136),$B136,L136),入力シート②!$B:$H,4,0))</f>
        <v/>
      </c>
      <c r="M139" s="66" t="str">
        <f>IF(VLOOKUP(DATE(YEAR($A136),$B136,M136),入力シート②!$B:$H,4,0)=0,"",VLOOKUP(DATE(YEAR($A136),$B136,M136),入力シート②!$B:$H,4,0))</f>
        <v/>
      </c>
      <c r="N139" s="66" t="str">
        <f>IF(VLOOKUP(DATE(YEAR($A136),$B136,N136),入力シート②!$B:$H,4,0)=0,"",VLOOKUP(DATE(YEAR($A136),$B136,N136),入力シート②!$B:$H,4,0))</f>
        <v/>
      </c>
      <c r="O139" s="66" t="str">
        <f>IF(VLOOKUP(DATE(YEAR($A136),$B136,O136),入力シート②!$B:$H,4,0)=0,"",VLOOKUP(DATE(YEAR($A136),$B136,O136),入力シート②!$B:$H,4,0))</f>
        <v/>
      </c>
      <c r="P139" s="66" t="str">
        <f>IF(VLOOKUP(DATE(YEAR($A136),$B136,P136),入力シート②!$B:$H,4,0)=0,"",VLOOKUP(DATE(YEAR($A136),$B136,P136),入力シート②!$B:$H,4,0))</f>
        <v/>
      </c>
      <c r="Q139" s="66" t="str">
        <f>IF(VLOOKUP(DATE(YEAR($A136),$B136,Q136),入力シート②!$B:$H,4,0)=0,"",VLOOKUP(DATE(YEAR($A136),$B136,Q136),入力シート②!$B:$H,4,0))</f>
        <v/>
      </c>
      <c r="R139" s="66" t="str">
        <f>IF(VLOOKUP(DATE(YEAR($A136),$B136,R136),入力シート②!$B:$H,4,0)=0,"",VLOOKUP(DATE(YEAR($A136),$B136,R136),入力シート②!$B:$H,4,0))</f>
        <v/>
      </c>
      <c r="S139" s="66" t="str">
        <f>IF(VLOOKUP(DATE(YEAR($A136),$B136,S136),入力シート②!$B:$H,4,0)=0,"",VLOOKUP(DATE(YEAR($A136),$B136,S136),入力シート②!$B:$H,4,0))</f>
        <v/>
      </c>
      <c r="T139" s="66" t="str">
        <f>IF(VLOOKUP(DATE(YEAR($A136),$B136,T136),入力シート②!$B:$H,4,0)=0,"",VLOOKUP(DATE(YEAR($A136),$B136,T136),入力シート②!$B:$H,4,0))</f>
        <v/>
      </c>
      <c r="U139" s="66" t="str">
        <f>IF(VLOOKUP(DATE(YEAR($A136),$B136,U136),入力シート②!$B:$H,4,0)=0,"",VLOOKUP(DATE(YEAR($A136),$B136,U136),入力シート②!$B:$H,4,0))</f>
        <v/>
      </c>
      <c r="V139" s="66" t="str">
        <f>IF(VLOOKUP(DATE(YEAR($A136),$B136,V136),入力シート②!$B:$H,4,0)=0,"",VLOOKUP(DATE(YEAR($A136),$B136,V136),入力シート②!$B:$H,4,0))</f>
        <v/>
      </c>
      <c r="W139" s="66" t="str">
        <f>IF(VLOOKUP(DATE(YEAR($A136),$B136,W136),入力シート②!$B:$H,4,0)=0,"",VLOOKUP(DATE(YEAR($A136),$B136,W136),入力シート②!$B:$H,4,0))</f>
        <v/>
      </c>
      <c r="X139" s="66" t="str">
        <f>IF(VLOOKUP(DATE(YEAR($A136),$B136,X136),入力シート②!$B:$H,4,0)=0,"",VLOOKUP(DATE(YEAR($A136),$B136,X136),入力シート②!$B:$H,4,0))</f>
        <v/>
      </c>
      <c r="Y139" s="66" t="str">
        <f>IF(VLOOKUP(DATE(YEAR($A136),$B136,Y136),入力シート②!$B:$H,4,0)=0,"",VLOOKUP(DATE(YEAR($A136),$B136,Y136),入力シート②!$B:$H,4,0))</f>
        <v/>
      </c>
      <c r="Z139" s="66" t="str">
        <f>IF(VLOOKUP(DATE(YEAR($A136),$B136,Z136),入力シート②!$B:$H,4,0)=0,"",VLOOKUP(DATE(YEAR($A136),$B136,Z136),入力シート②!$B:$H,4,0))</f>
        <v/>
      </c>
      <c r="AA139" s="66" t="str">
        <f>IF(VLOOKUP(DATE(YEAR($A136),$B136,AA136),入力シート②!$B:$H,4,0)=0,"",VLOOKUP(DATE(YEAR($A136),$B136,AA136),入力シート②!$B:$H,4,0))</f>
        <v/>
      </c>
      <c r="AB139" s="66" t="str">
        <f>IF(VLOOKUP(DATE(YEAR($A136),$B136,AB136),入力シート②!$B:$H,4,0)=0,"",VLOOKUP(DATE(YEAR($A136),$B136,AB136),入力シート②!$B:$H,4,0))</f>
        <v/>
      </c>
      <c r="AC139" s="66" t="str">
        <f>IF(VLOOKUP(DATE(YEAR($A136),$B136,AC136),入力シート②!$B:$H,4,0)=0,"",VLOOKUP(DATE(YEAR($A136),$B136,AC136),入力シート②!$B:$H,4,0))</f>
        <v/>
      </c>
      <c r="AD139" s="66" t="str">
        <f>IF(VLOOKUP(DATE(YEAR($A136),$B136,AD136),入力シート②!$B:$H,4,0)=0,"",VLOOKUP(DATE(YEAR($A136),$B136,AD136),入力シート②!$B:$H,4,0))</f>
        <v/>
      </c>
      <c r="AE139" s="66" t="str">
        <f>IF(VLOOKUP(DATE(YEAR($A136),$B136,AE136),入力シート②!$B:$H,4,0)=0,"",VLOOKUP(DATE(YEAR($A136),$B136,AE136),入力シート②!$B:$H,4,0))</f>
        <v/>
      </c>
      <c r="AF139" s="66" t="str">
        <f>IF(VLOOKUP(DATE(YEAR($A136),$B136,AF136),入力シート②!$B:$H,4,0)=0,"",VLOOKUP(DATE(YEAR($A136),$B136,AF136),入力シート②!$B:$H,4,0))</f>
        <v/>
      </c>
      <c r="AG139" s="66" t="str">
        <f>IF(DAY(EOMONTH($A136,0))&lt;29,"",IF(VLOOKUP(DATE(YEAR($A136),$B136,AG136),入力シート②!$B:$H,4,0)=0,"",VLOOKUP(DATE(YEAR($A136),$B136,AG136),入力シート②!$B:$H,4,0)))</f>
        <v/>
      </c>
      <c r="AH139" s="66" t="str">
        <f>IF(DAY(EOMONTH($A136,0))&lt;30,"",IF(VLOOKUP(DATE(YEAR($A136),$B136,AH136),入力シート②!$B:$H,4,0)=0,"",VLOOKUP(DATE(YEAR($A136),$B136,AH136),入力シート②!$B:$H,4,0)))</f>
        <v/>
      </c>
      <c r="AI139" s="71" t="str">
        <f>IF(DAY(EOMONTH($A136,0))&lt;31,"",IF(VLOOKUP(DATE(YEAR($A136),$B136,AI136),入力シート②!$B:$H,4,0)=0,"",VLOOKUP(DATE(YEAR($A136),$B136,AI136),入力シート②!$B:$H,4,0)))</f>
        <v/>
      </c>
      <c r="AJ139" s="131" t="s">
        <v>8</v>
      </c>
      <c r="AK139" s="109"/>
      <c r="AL139" s="109"/>
      <c r="AM139" s="109"/>
      <c r="AN139" s="109"/>
      <c r="AO139" s="109"/>
      <c r="AP139" s="109" t="str">
        <f>IF(COUNTIF(E138:AI138,"■")=0,"",IF(OR(AP137&gt;=AP136,AP138&gt;=0.285),"達成","×"))</f>
        <v/>
      </c>
      <c r="AQ139" s="110"/>
      <c r="AT139" s="114"/>
      <c r="AU139" s="114"/>
      <c r="AV139" s="114"/>
      <c r="AW139" s="114"/>
    </row>
    <row r="140" spans="1:49" ht="16.5" customHeight="1">
      <c r="A140" s="144"/>
      <c r="B140" s="147"/>
      <c r="C140" s="127" t="s">
        <v>4</v>
      </c>
      <c r="D140" s="128"/>
      <c r="E140" s="61" t="str">
        <f ca="1">VLOOKUP(DATE(YEAR($A136),B136,E136),入力シート②!$B:$H,7,0)</f>
        <v/>
      </c>
      <c r="F140" s="62" t="str">
        <f ca="1">VLOOKUP(DATE(YEAR($A136),B136,F136),入力シート②!$B:$H,7,0)</f>
        <v/>
      </c>
      <c r="G140" s="62" t="str">
        <f ca="1">VLOOKUP(DATE(YEAR($A136),B136,G136),入力シート②!$B:$H,7,0)</f>
        <v/>
      </c>
      <c r="H140" s="62" t="str">
        <f ca="1">VLOOKUP(DATE(YEAR($A136),B136,H136),入力シート②!$B:$H,7,0)</f>
        <v/>
      </c>
      <c r="I140" s="62" t="str">
        <f ca="1">VLOOKUP(DATE(YEAR($A136),B136,I136),入力シート②!$B:$H,7,0)</f>
        <v/>
      </c>
      <c r="J140" s="62" t="str">
        <f ca="1">VLOOKUP(DATE(YEAR($A136),B136,J136),入力シート②!$B:$H,7,0)</f>
        <v/>
      </c>
      <c r="K140" s="62" t="str">
        <f ca="1">VLOOKUP(DATE(YEAR($A136),B136,K136),入力シート②!$B:$H,7,0)</f>
        <v/>
      </c>
      <c r="L140" s="62" t="str">
        <f ca="1">VLOOKUP(DATE(YEAR($A136),B136,L136),入力シート②!$B:$H,7,0)</f>
        <v/>
      </c>
      <c r="M140" s="62" t="str">
        <f ca="1">VLOOKUP(DATE(YEAR($A136),B136,M136),入力シート②!$B:$H,7,0)</f>
        <v/>
      </c>
      <c r="N140" s="62" t="str">
        <f ca="1">VLOOKUP(DATE(YEAR($A136),B136,N136),入力シート②!$B:$H,7,0)</f>
        <v/>
      </c>
      <c r="O140" s="62" t="str">
        <f ca="1">VLOOKUP(DATE(YEAR($A136),B136,O136),入力シート②!$B:$H,7,0)</f>
        <v/>
      </c>
      <c r="P140" s="62" t="str">
        <f ca="1">VLOOKUP(DATE(YEAR($A136),B136,P136),入力シート②!$B:$H,7,0)</f>
        <v/>
      </c>
      <c r="Q140" s="62" t="str">
        <f ca="1">VLOOKUP(DATE(YEAR($A136),B136,Q136),入力シート②!$B:$H,7,0)</f>
        <v/>
      </c>
      <c r="R140" s="62" t="str">
        <f ca="1">VLOOKUP(DATE(YEAR($A136),B136,R136),入力シート②!$B:$H,7,0)</f>
        <v/>
      </c>
      <c r="S140" s="62" t="str">
        <f ca="1">VLOOKUP(DATE(YEAR($A136),B136,S136),入力シート②!$B:$H,7,0)</f>
        <v/>
      </c>
      <c r="T140" s="62" t="str">
        <f ca="1">VLOOKUP(DATE(YEAR($A136),B136,T136),入力シート②!$B:$H,7,0)</f>
        <v/>
      </c>
      <c r="U140" s="62" t="str">
        <f ca="1">VLOOKUP(DATE(YEAR($A136),B136,U136),入力シート②!$B:$H,7,0)</f>
        <v/>
      </c>
      <c r="V140" s="62" t="str">
        <f ca="1">VLOOKUP(DATE(YEAR($A136),B136,V136),入力シート②!$B:$H,7,0)</f>
        <v/>
      </c>
      <c r="W140" s="62" t="str">
        <f ca="1">VLOOKUP(DATE(YEAR($A136),B136,W136),入力シート②!$B:$H,7,0)</f>
        <v/>
      </c>
      <c r="X140" s="62" t="str">
        <f ca="1">VLOOKUP(DATE(YEAR($A136),B136,X136),入力シート②!$B:$H,7,0)</f>
        <v/>
      </c>
      <c r="Y140" s="62" t="str">
        <f ca="1">VLOOKUP(DATE(YEAR($A136),B136,Y136),入力シート②!$B:$H,7,0)</f>
        <v/>
      </c>
      <c r="Z140" s="62" t="str">
        <f ca="1">VLOOKUP(DATE(YEAR($A136),B136,Z136),入力シート②!$B:$H,7,0)</f>
        <v/>
      </c>
      <c r="AA140" s="62" t="str">
        <f ca="1">VLOOKUP(DATE(YEAR($A136),B136,AA136),入力シート②!$B:$H,7,0)</f>
        <v/>
      </c>
      <c r="AB140" s="62" t="str">
        <f ca="1">VLOOKUP(DATE(YEAR($A136),B136,AB136),入力シート②!$B:$H,7,0)</f>
        <v/>
      </c>
      <c r="AC140" s="62" t="str">
        <f ca="1">VLOOKUP(DATE(YEAR($A136),B136,AC136),入力シート②!$B:$H,7,0)</f>
        <v/>
      </c>
      <c r="AD140" s="62" t="str">
        <f ca="1">VLOOKUP(DATE(YEAR($A136),B136,AD136),入力シート②!$B:$H,7,0)</f>
        <v/>
      </c>
      <c r="AE140" s="62" t="str">
        <f ca="1">VLOOKUP(DATE(YEAR($A136),B136,AE136),入力シート②!$B:$H,7,0)</f>
        <v/>
      </c>
      <c r="AF140" s="62" t="str">
        <f ca="1">VLOOKUP(DATE(YEAR($A136),B136,AF136),入力シート②!$B:$H,7,0)</f>
        <v/>
      </c>
      <c r="AG140" s="62" t="str">
        <f ca="1">IF(DAY(EOMONTH($A136,0))&lt;29,"",VLOOKUP(DATE(YEAR($A136),$B136,AG136),入力シート②!$B:$H,7,0))</f>
        <v/>
      </c>
      <c r="AH140" s="62" t="str">
        <f ca="1">IF(DAY(EOMONTH($A136,0))&lt;30,"",VLOOKUP(DATE(YEAR($A136),$B136,AH136),入力シート②!$B:$H,7,0))</f>
        <v/>
      </c>
      <c r="AI140" s="72" t="str">
        <f ca="1">IF(DAY(EOMONTH($A136,0))&lt;31,"",VLOOKUP(DATE(YEAR($A136),$B136,AI136),入力シート②!$B:$H,7,0))</f>
        <v/>
      </c>
      <c r="AJ140" s="111" t="s">
        <v>45</v>
      </c>
      <c r="AK140" s="112"/>
      <c r="AL140" s="112" t="str">
        <f ca="1">IF(COUNTIF(E140:AI140,"-")+COUNTIF(E140:AI140,"達成")+COUNTIF(E140:AI140,"×")=0,"",COUNTIF(E140:AI140,"達成")+COUNTIF(E140:AI140,"×"))</f>
        <v/>
      </c>
      <c r="AM140" s="112"/>
      <c r="AN140" s="112" t="s">
        <v>43</v>
      </c>
      <c r="AO140" s="112"/>
      <c r="AP140" s="109" t="str">
        <f ca="1">IF(COUNTIF(E140:AI140,"-")+COUNTIF(E140:AI140,"達成")+COUNTIF(E140:AI140,"×")=0,"",COUNTIF(E140:AI140,"達成"))</f>
        <v/>
      </c>
      <c r="AQ140" s="110"/>
      <c r="AT140" s="31">
        <f>IF(AP139="達成",1,0)</f>
        <v>0</v>
      </c>
      <c r="AU140" s="31">
        <f>IF(AP139="×",1,0)</f>
        <v>0</v>
      </c>
      <c r="AV140" s="31" t="str">
        <f ca="1">AL140</f>
        <v/>
      </c>
      <c r="AW140" s="31" t="str">
        <f ca="1">AP140</f>
        <v/>
      </c>
    </row>
    <row r="141" spans="1:49" ht="16.5" customHeight="1">
      <c r="A141" s="132">
        <f>EOMONTH(A136,0)+1</f>
        <v>47058</v>
      </c>
      <c r="B141" s="145">
        <f t="shared" ref="B141" si="673">MONTH(A141)</f>
        <v>11</v>
      </c>
      <c r="C141" s="129" t="s">
        <v>0</v>
      </c>
      <c r="D141" s="130"/>
      <c r="E141" s="63">
        <v>1</v>
      </c>
      <c r="F141" s="64">
        <v>2</v>
      </c>
      <c r="G141" s="64">
        <v>3</v>
      </c>
      <c r="H141" s="64">
        <v>4</v>
      </c>
      <c r="I141" s="64">
        <v>5</v>
      </c>
      <c r="J141" s="64">
        <v>6</v>
      </c>
      <c r="K141" s="64">
        <v>7</v>
      </c>
      <c r="L141" s="64">
        <v>8</v>
      </c>
      <c r="M141" s="64">
        <v>9</v>
      </c>
      <c r="N141" s="64">
        <v>10</v>
      </c>
      <c r="O141" s="64">
        <v>11</v>
      </c>
      <c r="P141" s="64">
        <v>12</v>
      </c>
      <c r="Q141" s="64">
        <v>13</v>
      </c>
      <c r="R141" s="64">
        <v>14</v>
      </c>
      <c r="S141" s="64">
        <v>15</v>
      </c>
      <c r="T141" s="64">
        <v>16</v>
      </c>
      <c r="U141" s="64">
        <v>17</v>
      </c>
      <c r="V141" s="64">
        <v>18</v>
      </c>
      <c r="W141" s="64">
        <v>19</v>
      </c>
      <c r="X141" s="64">
        <v>20</v>
      </c>
      <c r="Y141" s="64">
        <v>21</v>
      </c>
      <c r="Z141" s="64">
        <v>22</v>
      </c>
      <c r="AA141" s="64">
        <v>23</v>
      </c>
      <c r="AB141" s="64">
        <v>24</v>
      </c>
      <c r="AC141" s="64">
        <v>25</v>
      </c>
      <c r="AD141" s="64">
        <v>26</v>
      </c>
      <c r="AE141" s="64">
        <v>27</v>
      </c>
      <c r="AF141" s="64">
        <v>28</v>
      </c>
      <c r="AG141" s="64">
        <f>IF(DAY(EOMONTH($A141,0))&lt;29,"",29)</f>
        <v>29</v>
      </c>
      <c r="AH141" s="64">
        <f>IF(DAY(EOMONTH($A141,0))&lt;30,"",30)</f>
        <v>30</v>
      </c>
      <c r="AI141" s="67" t="str">
        <f>IF(DAY(EOMONTH($A141,0))&lt;31,"",31)</f>
        <v/>
      </c>
      <c r="AJ141" s="150" t="s">
        <v>42</v>
      </c>
      <c r="AK141" s="151"/>
      <c r="AL141" s="151" t="str">
        <f>IF(COUNTIF(E143:AI143,"■")=0,"",COUNTIF(E143:AI143,"■"))</f>
        <v/>
      </c>
      <c r="AM141" s="151"/>
      <c r="AN141" s="151" t="s">
        <v>44</v>
      </c>
      <c r="AO141" s="151"/>
      <c r="AP141" s="121" t="str">
        <f>IF(COUNTIF(E143:AI143,"■")=0,"",COUNTIFS(E142:AI142,1,E143:AI143,"■")+COUNTIFS(E142:AI142,7,E143:AI143,"■"))</f>
        <v/>
      </c>
      <c r="AQ141" s="122"/>
    </row>
    <row r="142" spans="1:49" ht="16.5" customHeight="1">
      <c r="A142" s="143"/>
      <c r="B142" s="146"/>
      <c r="C142" s="123" t="s">
        <v>1</v>
      </c>
      <c r="D142" s="124"/>
      <c r="E142" s="68">
        <f>WEEKDAY(DATE(YEAR($A141),$B141,E141),1)</f>
        <v>4</v>
      </c>
      <c r="F142" s="69">
        <f t="shared" ref="F142" si="674">WEEKDAY(DATE(YEAR($A141),$B141,F141),1)</f>
        <v>5</v>
      </c>
      <c r="G142" s="69">
        <f t="shared" ref="G142" si="675">WEEKDAY(DATE(YEAR($A141),$B141,G141),1)</f>
        <v>6</v>
      </c>
      <c r="H142" s="69">
        <f t="shared" ref="H142" si="676">WEEKDAY(DATE(YEAR($A141),$B141,H141),1)</f>
        <v>7</v>
      </c>
      <c r="I142" s="69">
        <f t="shared" ref="I142" si="677">WEEKDAY(DATE(YEAR($A141),$B141,I141),1)</f>
        <v>1</v>
      </c>
      <c r="J142" s="69">
        <f t="shared" ref="J142" si="678">WEEKDAY(DATE(YEAR($A141),$B141,J141),1)</f>
        <v>2</v>
      </c>
      <c r="K142" s="69">
        <f t="shared" ref="K142" si="679">WEEKDAY(DATE(YEAR($A141),$B141,K141),1)</f>
        <v>3</v>
      </c>
      <c r="L142" s="69">
        <f t="shared" ref="L142" si="680">WEEKDAY(DATE(YEAR($A141),$B141,L141),1)</f>
        <v>4</v>
      </c>
      <c r="M142" s="69">
        <f t="shared" ref="M142" si="681">WEEKDAY(DATE(YEAR($A141),$B141,M141),1)</f>
        <v>5</v>
      </c>
      <c r="N142" s="69">
        <f t="shared" ref="N142" si="682">WEEKDAY(DATE(YEAR($A141),$B141,N141),1)</f>
        <v>6</v>
      </c>
      <c r="O142" s="69">
        <f t="shared" ref="O142" si="683">WEEKDAY(DATE(YEAR($A141),$B141,O141),1)</f>
        <v>7</v>
      </c>
      <c r="P142" s="69">
        <f t="shared" ref="P142" si="684">WEEKDAY(DATE(YEAR($A141),$B141,P141),1)</f>
        <v>1</v>
      </c>
      <c r="Q142" s="69">
        <f t="shared" ref="Q142" si="685">WEEKDAY(DATE(YEAR($A141),$B141,Q141),1)</f>
        <v>2</v>
      </c>
      <c r="R142" s="69">
        <f t="shared" ref="R142" si="686">WEEKDAY(DATE(YEAR($A141),$B141,R141),1)</f>
        <v>3</v>
      </c>
      <c r="S142" s="69">
        <f t="shared" ref="S142" si="687">WEEKDAY(DATE(YEAR($A141),$B141,S141),1)</f>
        <v>4</v>
      </c>
      <c r="T142" s="69">
        <f t="shared" ref="T142" si="688">WEEKDAY(DATE(YEAR($A141),$B141,T141),1)</f>
        <v>5</v>
      </c>
      <c r="U142" s="69">
        <f t="shared" ref="U142" si="689">WEEKDAY(DATE(YEAR($A141),$B141,U141),1)</f>
        <v>6</v>
      </c>
      <c r="V142" s="69">
        <f t="shared" ref="V142" si="690">WEEKDAY(DATE(YEAR($A141),$B141,V141),1)</f>
        <v>7</v>
      </c>
      <c r="W142" s="69">
        <f t="shared" ref="W142" si="691">WEEKDAY(DATE(YEAR($A141),$B141,W141),1)</f>
        <v>1</v>
      </c>
      <c r="X142" s="69">
        <f t="shared" ref="X142" si="692">WEEKDAY(DATE(YEAR($A141),$B141,X141),1)</f>
        <v>2</v>
      </c>
      <c r="Y142" s="69">
        <f t="shared" ref="Y142" si="693">WEEKDAY(DATE(YEAR($A141),$B141,Y141),1)</f>
        <v>3</v>
      </c>
      <c r="Z142" s="69">
        <f t="shared" ref="Z142" si="694">WEEKDAY(DATE(YEAR($A141),$B141,Z141),1)</f>
        <v>4</v>
      </c>
      <c r="AA142" s="69">
        <f t="shared" ref="AA142" si="695">WEEKDAY(DATE(YEAR($A141),$B141,AA141),1)</f>
        <v>5</v>
      </c>
      <c r="AB142" s="69">
        <f t="shared" ref="AB142" si="696">WEEKDAY(DATE(YEAR($A141),$B141,AB141),1)</f>
        <v>6</v>
      </c>
      <c r="AC142" s="69">
        <f t="shared" ref="AC142" si="697">WEEKDAY(DATE(YEAR($A141),$B141,AC141),1)</f>
        <v>7</v>
      </c>
      <c r="AD142" s="69">
        <f t="shared" ref="AD142" si="698">WEEKDAY(DATE(YEAR($A141),$B141,AD141),1)</f>
        <v>1</v>
      </c>
      <c r="AE142" s="69">
        <f t="shared" ref="AE142" si="699">WEEKDAY(DATE(YEAR($A141),$B141,AE141),1)</f>
        <v>2</v>
      </c>
      <c r="AF142" s="69">
        <f t="shared" ref="AF142" si="700">WEEKDAY(DATE(YEAR($A141),$B141,AF141),1)</f>
        <v>3</v>
      </c>
      <c r="AG142" s="69">
        <f>IF(DAY(EOMONTH($A141,0))&lt;29,"",WEEKDAY(DATE(YEAR($A141),$B141,AG141),1))</f>
        <v>4</v>
      </c>
      <c r="AH142" s="69">
        <f>IF(DAY(EOMONTH($A141,0))&lt;30,"",WEEKDAY(DATE(YEAR($A141),$B141,AH141),1))</f>
        <v>5</v>
      </c>
      <c r="AI142" s="70" t="str">
        <f>IF(DAY(EOMONTH($A141,0))&lt;31,"",WEEKDAY(DATE(YEAR($A141),$B141,AI141),1))</f>
        <v/>
      </c>
      <c r="AJ142" s="115" t="s">
        <v>37</v>
      </c>
      <c r="AK142" s="116"/>
      <c r="AL142" s="116"/>
      <c r="AM142" s="116"/>
      <c r="AN142" s="116"/>
      <c r="AO142" s="116"/>
      <c r="AP142" s="117" t="str">
        <f>IF(COUNTIF(E143:AI143,"■")=0,"",COUNTIF(E144:AI144,"○")+COUNTIF(E144:AI144,"●"))</f>
        <v/>
      </c>
      <c r="AQ142" s="118"/>
      <c r="AR142" s="10"/>
    </row>
    <row r="143" spans="1:49" ht="16.5" customHeight="1">
      <c r="A143" s="143"/>
      <c r="B143" s="146"/>
      <c r="C143" s="123" t="s">
        <v>2</v>
      </c>
      <c r="D143" s="124"/>
      <c r="E143" s="65" t="str">
        <f>IF(VLOOKUP(DATE(YEAR($A141),$B141,E141),入力シート②!$B:$H,3,0)=0,"",VLOOKUP(DATE(YEAR($A141),$B141,E141),入力シート②!$B:$H,3,0))</f>
        <v/>
      </c>
      <c r="F143" s="66" t="str">
        <f>IF(VLOOKUP(DATE(YEAR($A141),$B141,F141),入力シート②!$B:$H,3,0)=0,"",VLOOKUP(DATE(YEAR($A141),$B141,F141),入力シート②!$B:$H,3,0))</f>
        <v/>
      </c>
      <c r="G143" s="66" t="str">
        <f>IF(VLOOKUP(DATE(YEAR($A141),$B141,G141),入力シート②!$B:$H,3,0)=0,"",VLOOKUP(DATE(YEAR($A141),$B141,G141),入力シート②!$B:$H,3,0))</f>
        <v/>
      </c>
      <c r="H143" s="66" t="str">
        <f>IF(VLOOKUP(DATE(YEAR($A141),$B141,H141),入力シート②!$B:$H,3,0)=0,"",VLOOKUP(DATE(YEAR($A141),$B141,H141),入力シート②!$B:$H,3,0))</f>
        <v/>
      </c>
      <c r="I143" s="66" t="str">
        <f>IF(VLOOKUP(DATE(YEAR($A141),$B141,I141),入力シート②!$B:$H,3,0)=0,"",VLOOKUP(DATE(YEAR($A141),$B141,I141),入力シート②!$B:$H,3,0))</f>
        <v/>
      </c>
      <c r="J143" s="66" t="str">
        <f>IF(VLOOKUP(DATE(YEAR($A141),$B141,J141),入力シート②!$B:$H,3,0)=0,"",VLOOKUP(DATE(YEAR($A141),$B141,J141),入力シート②!$B:$H,3,0))</f>
        <v/>
      </c>
      <c r="K143" s="66" t="str">
        <f>IF(VLOOKUP(DATE(YEAR($A141),$B141,K141),入力シート②!$B:$H,3,0)=0,"",VLOOKUP(DATE(YEAR($A141),$B141,K141),入力シート②!$B:$H,3,0))</f>
        <v/>
      </c>
      <c r="L143" s="66" t="str">
        <f>IF(VLOOKUP(DATE(YEAR($A141),$B141,L141),入力シート②!$B:$H,3,0)=0,"",VLOOKUP(DATE(YEAR($A141),$B141,L141),入力シート②!$B:$H,3,0))</f>
        <v/>
      </c>
      <c r="M143" s="66" t="str">
        <f>IF(VLOOKUP(DATE(YEAR($A141),$B141,M141),入力シート②!$B:$H,3,0)=0,"",VLOOKUP(DATE(YEAR($A141),$B141,M141),入力シート②!$B:$H,3,0))</f>
        <v/>
      </c>
      <c r="N143" s="66" t="str">
        <f>IF(VLOOKUP(DATE(YEAR($A141),$B141,N141),入力シート②!$B:$H,3,0)=0,"",VLOOKUP(DATE(YEAR($A141),$B141,N141),入力シート②!$B:$H,3,0))</f>
        <v/>
      </c>
      <c r="O143" s="66" t="str">
        <f>IF(VLOOKUP(DATE(YEAR($A141),$B141,O141),入力シート②!$B:$H,3,0)=0,"",VLOOKUP(DATE(YEAR($A141),$B141,O141),入力シート②!$B:$H,3,0))</f>
        <v/>
      </c>
      <c r="P143" s="66" t="str">
        <f>IF(VLOOKUP(DATE(YEAR($A141),$B141,P141),入力シート②!$B:$H,3,0)=0,"",VLOOKUP(DATE(YEAR($A141),$B141,P141),入力シート②!$B:$H,3,0))</f>
        <v/>
      </c>
      <c r="Q143" s="66" t="str">
        <f>IF(VLOOKUP(DATE(YEAR($A141),$B141,Q141),入力シート②!$B:$H,3,0)=0,"",VLOOKUP(DATE(YEAR($A141),$B141,Q141),入力シート②!$B:$H,3,0))</f>
        <v/>
      </c>
      <c r="R143" s="66" t="str">
        <f>IF(VLOOKUP(DATE(YEAR($A141),$B141,R141),入力シート②!$B:$H,3,0)=0,"",VLOOKUP(DATE(YEAR($A141),$B141,R141),入力シート②!$B:$H,3,0))</f>
        <v/>
      </c>
      <c r="S143" s="66" t="str">
        <f>IF(VLOOKUP(DATE(YEAR($A141),$B141,S141),入力シート②!$B:$H,3,0)=0,"",VLOOKUP(DATE(YEAR($A141),$B141,S141),入力シート②!$B:$H,3,0))</f>
        <v/>
      </c>
      <c r="T143" s="66" t="str">
        <f>IF(VLOOKUP(DATE(YEAR($A141),$B141,T141),入力シート②!$B:$H,3,0)=0,"",VLOOKUP(DATE(YEAR($A141),$B141,T141),入力シート②!$B:$H,3,0))</f>
        <v/>
      </c>
      <c r="U143" s="66" t="str">
        <f>IF(VLOOKUP(DATE(YEAR($A141),$B141,U141),入力シート②!$B:$H,3,0)=0,"",VLOOKUP(DATE(YEAR($A141),$B141,U141),入力シート②!$B:$H,3,0))</f>
        <v/>
      </c>
      <c r="V143" s="66" t="str">
        <f>IF(VLOOKUP(DATE(YEAR($A141),$B141,V141),入力シート②!$B:$H,3,0)=0,"",VLOOKUP(DATE(YEAR($A141),$B141,V141),入力シート②!$B:$H,3,0))</f>
        <v/>
      </c>
      <c r="W143" s="66" t="str">
        <f>IF(VLOOKUP(DATE(YEAR($A141),$B141,W141),入力シート②!$B:$H,3,0)=0,"",VLOOKUP(DATE(YEAR($A141),$B141,W141),入力シート②!$B:$H,3,0))</f>
        <v/>
      </c>
      <c r="X143" s="66" t="str">
        <f>IF(VLOOKUP(DATE(YEAR($A141),$B141,X141),入力シート②!$B:$H,3,0)=0,"",VLOOKUP(DATE(YEAR($A141),$B141,X141),入力シート②!$B:$H,3,0))</f>
        <v/>
      </c>
      <c r="Y143" s="66" t="str">
        <f>IF(VLOOKUP(DATE(YEAR($A141),$B141,Y141),入力シート②!$B:$H,3,0)=0,"",VLOOKUP(DATE(YEAR($A141),$B141,Y141),入力シート②!$B:$H,3,0))</f>
        <v/>
      </c>
      <c r="Z143" s="66" t="str">
        <f>IF(VLOOKUP(DATE(YEAR($A141),$B141,Z141),入力シート②!$B:$H,3,0)=0,"",VLOOKUP(DATE(YEAR($A141),$B141,Z141),入力シート②!$B:$H,3,0))</f>
        <v/>
      </c>
      <c r="AA143" s="66" t="str">
        <f>IF(VLOOKUP(DATE(YEAR($A141),$B141,AA141),入力シート②!$B:$H,3,0)=0,"",VLOOKUP(DATE(YEAR($A141),$B141,AA141),入力シート②!$B:$H,3,0))</f>
        <v/>
      </c>
      <c r="AB143" s="66" t="str">
        <f>IF(VLOOKUP(DATE(YEAR($A141),$B141,AB141),入力シート②!$B:$H,3,0)=0,"",VLOOKUP(DATE(YEAR($A141),$B141,AB141),入力シート②!$B:$H,3,0))</f>
        <v/>
      </c>
      <c r="AC143" s="66" t="str">
        <f>IF(VLOOKUP(DATE(YEAR($A141),$B141,AC141),入力シート②!$B:$H,3,0)=0,"",VLOOKUP(DATE(YEAR($A141),$B141,AC141),入力シート②!$B:$H,3,0))</f>
        <v/>
      </c>
      <c r="AD143" s="66" t="str">
        <f>IF(VLOOKUP(DATE(YEAR($A141),$B141,AD141),入力シート②!$B:$H,3,0)=0,"",VLOOKUP(DATE(YEAR($A141),$B141,AD141),入力シート②!$B:$H,3,0))</f>
        <v/>
      </c>
      <c r="AE143" s="66" t="str">
        <f>IF(VLOOKUP(DATE(YEAR($A141),$B141,AE141),入力シート②!$B:$H,3,0)=0,"",VLOOKUP(DATE(YEAR($A141),$B141,AE141),入力シート②!$B:$H,3,0))</f>
        <v/>
      </c>
      <c r="AF143" s="66" t="str">
        <f>IF(VLOOKUP(DATE(YEAR($A141),$B141,AF141),入力シート②!$B:$H,3,0)=0,"",VLOOKUP(DATE(YEAR($A141),$B141,AF141),入力シート②!$B:$H,3,0))</f>
        <v/>
      </c>
      <c r="AG143" s="66" t="str">
        <f>IF(DAY(EOMONTH($A141,0))&lt;29,"",IF(VLOOKUP(DATE(YEAR($A141),$B141,AG141),入力シート②!$B:$H,3,0)=0,"",VLOOKUP(DATE(YEAR($A141),$B141,AG141),入力シート②!$B:$H,3,0)))</f>
        <v/>
      </c>
      <c r="AH143" s="66" t="str">
        <f>IF(DAY(EOMONTH($A141,0))&lt;30,"",IF(VLOOKUP(DATE(YEAR($A141),$B141,AH141),入力シート②!$B:$H,3,0)=0,"",VLOOKUP(DATE(YEAR($A141),$B141,AH141),入力シート②!$B:$H,3,0)))</f>
        <v/>
      </c>
      <c r="AI143" s="71" t="str">
        <f>IF(DAY(EOMONTH($A141,0))&lt;31,"",IF(VLOOKUP(DATE(YEAR($A141),$B141,AI141),入力シート②!$B:$H,3,0)=0,"",VLOOKUP(DATE(YEAR($A141),$B141,AI141),入力シート②!$B:$H,3,0)))</f>
        <v/>
      </c>
      <c r="AJ143" s="115" t="s">
        <v>38</v>
      </c>
      <c r="AK143" s="116"/>
      <c r="AL143" s="116"/>
      <c r="AM143" s="116"/>
      <c r="AN143" s="116"/>
      <c r="AO143" s="116"/>
      <c r="AP143" s="119" t="str">
        <f>IF(COUNTIF(E143:AI143,"■")=0,"",ROUNDDOWN(AP142/AL141,4))</f>
        <v/>
      </c>
      <c r="AQ143" s="120"/>
      <c r="AR143" s="11"/>
      <c r="AS143" s="43"/>
      <c r="AT143" s="113" t="s">
        <v>47</v>
      </c>
      <c r="AU143" s="113" t="s">
        <v>9</v>
      </c>
      <c r="AV143" s="113" t="s">
        <v>45</v>
      </c>
      <c r="AW143" s="113" t="s">
        <v>43</v>
      </c>
    </row>
    <row r="144" spans="1:49" ht="16.5" customHeight="1">
      <c r="A144" s="143"/>
      <c r="B144" s="146"/>
      <c r="C144" s="125" t="s">
        <v>36</v>
      </c>
      <c r="D144" s="126"/>
      <c r="E144" s="65" t="str">
        <f>IF(VLOOKUP(DATE(YEAR($A141),$B141,E141),入力シート②!$B:$H,4,0)=0,"",VLOOKUP(DATE(YEAR($A141),$B141,E141),入力シート②!$B:$H,4,0))</f>
        <v/>
      </c>
      <c r="F144" s="66" t="str">
        <f>IF(VLOOKUP(DATE(YEAR($A141),$B141,F141),入力シート②!$B:$H,4,0)=0,"",VLOOKUP(DATE(YEAR($A141),$B141,F141),入力シート②!$B:$H,4,0))</f>
        <v/>
      </c>
      <c r="G144" s="66" t="str">
        <f>IF(VLOOKUP(DATE(YEAR($A141),$B141,G141),入力シート②!$B:$H,4,0)=0,"",VLOOKUP(DATE(YEAR($A141),$B141,G141),入力シート②!$B:$H,4,0))</f>
        <v/>
      </c>
      <c r="H144" s="66" t="str">
        <f>IF(VLOOKUP(DATE(YEAR($A141),$B141,H141),入力シート②!$B:$H,4,0)=0,"",VLOOKUP(DATE(YEAR($A141),$B141,H141),入力シート②!$B:$H,4,0))</f>
        <v/>
      </c>
      <c r="I144" s="66" t="str">
        <f>IF(VLOOKUP(DATE(YEAR($A141),$B141,I141),入力シート②!$B:$H,4,0)=0,"",VLOOKUP(DATE(YEAR($A141),$B141,I141),入力シート②!$B:$H,4,0))</f>
        <v/>
      </c>
      <c r="J144" s="66" t="str">
        <f>IF(VLOOKUP(DATE(YEAR($A141),$B141,J141),入力シート②!$B:$H,4,0)=0,"",VLOOKUP(DATE(YEAR($A141),$B141,J141),入力シート②!$B:$H,4,0))</f>
        <v/>
      </c>
      <c r="K144" s="66" t="str">
        <f>IF(VLOOKUP(DATE(YEAR($A141),$B141,K141),入力シート②!$B:$H,4,0)=0,"",VLOOKUP(DATE(YEAR($A141),$B141,K141),入力シート②!$B:$H,4,0))</f>
        <v/>
      </c>
      <c r="L144" s="66" t="str">
        <f>IF(VLOOKUP(DATE(YEAR($A141),$B141,L141),入力シート②!$B:$H,4,0)=0,"",VLOOKUP(DATE(YEAR($A141),$B141,L141),入力シート②!$B:$H,4,0))</f>
        <v/>
      </c>
      <c r="M144" s="66" t="str">
        <f>IF(VLOOKUP(DATE(YEAR($A141),$B141,M141),入力シート②!$B:$H,4,0)=0,"",VLOOKUP(DATE(YEAR($A141),$B141,M141),入力シート②!$B:$H,4,0))</f>
        <v/>
      </c>
      <c r="N144" s="66" t="str">
        <f>IF(VLOOKUP(DATE(YEAR($A141),$B141,N141),入力シート②!$B:$H,4,0)=0,"",VLOOKUP(DATE(YEAR($A141),$B141,N141),入力シート②!$B:$H,4,0))</f>
        <v/>
      </c>
      <c r="O144" s="66" t="str">
        <f>IF(VLOOKUP(DATE(YEAR($A141),$B141,O141),入力シート②!$B:$H,4,0)=0,"",VLOOKUP(DATE(YEAR($A141),$B141,O141),入力シート②!$B:$H,4,0))</f>
        <v/>
      </c>
      <c r="P144" s="66" t="str">
        <f>IF(VLOOKUP(DATE(YEAR($A141),$B141,P141),入力シート②!$B:$H,4,0)=0,"",VLOOKUP(DATE(YEAR($A141),$B141,P141),入力シート②!$B:$H,4,0))</f>
        <v/>
      </c>
      <c r="Q144" s="66" t="str">
        <f>IF(VLOOKUP(DATE(YEAR($A141),$B141,Q141),入力シート②!$B:$H,4,0)=0,"",VLOOKUP(DATE(YEAR($A141),$B141,Q141),入力シート②!$B:$H,4,0))</f>
        <v/>
      </c>
      <c r="R144" s="66" t="str">
        <f>IF(VLOOKUP(DATE(YEAR($A141),$B141,R141),入力シート②!$B:$H,4,0)=0,"",VLOOKUP(DATE(YEAR($A141),$B141,R141),入力シート②!$B:$H,4,0))</f>
        <v/>
      </c>
      <c r="S144" s="66" t="str">
        <f>IF(VLOOKUP(DATE(YEAR($A141),$B141,S141),入力シート②!$B:$H,4,0)=0,"",VLOOKUP(DATE(YEAR($A141),$B141,S141),入力シート②!$B:$H,4,0))</f>
        <v/>
      </c>
      <c r="T144" s="66" t="str">
        <f>IF(VLOOKUP(DATE(YEAR($A141),$B141,T141),入力シート②!$B:$H,4,0)=0,"",VLOOKUP(DATE(YEAR($A141),$B141,T141),入力シート②!$B:$H,4,0))</f>
        <v/>
      </c>
      <c r="U144" s="66" t="str">
        <f>IF(VLOOKUP(DATE(YEAR($A141),$B141,U141),入力シート②!$B:$H,4,0)=0,"",VLOOKUP(DATE(YEAR($A141),$B141,U141),入力シート②!$B:$H,4,0))</f>
        <v/>
      </c>
      <c r="V144" s="66" t="str">
        <f>IF(VLOOKUP(DATE(YEAR($A141),$B141,V141),入力シート②!$B:$H,4,0)=0,"",VLOOKUP(DATE(YEAR($A141),$B141,V141),入力シート②!$B:$H,4,0))</f>
        <v/>
      </c>
      <c r="W144" s="66" t="str">
        <f>IF(VLOOKUP(DATE(YEAR($A141),$B141,W141),入力シート②!$B:$H,4,0)=0,"",VLOOKUP(DATE(YEAR($A141),$B141,W141),入力シート②!$B:$H,4,0))</f>
        <v/>
      </c>
      <c r="X144" s="66" t="str">
        <f>IF(VLOOKUP(DATE(YEAR($A141),$B141,X141),入力シート②!$B:$H,4,0)=0,"",VLOOKUP(DATE(YEAR($A141),$B141,X141),入力シート②!$B:$H,4,0))</f>
        <v/>
      </c>
      <c r="Y144" s="66" t="str">
        <f>IF(VLOOKUP(DATE(YEAR($A141),$B141,Y141),入力シート②!$B:$H,4,0)=0,"",VLOOKUP(DATE(YEAR($A141),$B141,Y141),入力シート②!$B:$H,4,0))</f>
        <v/>
      </c>
      <c r="Z144" s="66" t="str">
        <f>IF(VLOOKUP(DATE(YEAR($A141),$B141,Z141),入力シート②!$B:$H,4,0)=0,"",VLOOKUP(DATE(YEAR($A141),$B141,Z141),入力シート②!$B:$H,4,0))</f>
        <v/>
      </c>
      <c r="AA144" s="66" t="str">
        <f>IF(VLOOKUP(DATE(YEAR($A141),$B141,AA141),入力シート②!$B:$H,4,0)=0,"",VLOOKUP(DATE(YEAR($A141),$B141,AA141),入力シート②!$B:$H,4,0))</f>
        <v/>
      </c>
      <c r="AB144" s="66" t="str">
        <f>IF(VLOOKUP(DATE(YEAR($A141),$B141,AB141),入力シート②!$B:$H,4,0)=0,"",VLOOKUP(DATE(YEAR($A141),$B141,AB141),入力シート②!$B:$H,4,0))</f>
        <v/>
      </c>
      <c r="AC144" s="66" t="str">
        <f>IF(VLOOKUP(DATE(YEAR($A141),$B141,AC141),入力シート②!$B:$H,4,0)=0,"",VLOOKUP(DATE(YEAR($A141),$B141,AC141),入力シート②!$B:$H,4,0))</f>
        <v/>
      </c>
      <c r="AD144" s="66" t="str">
        <f>IF(VLOOKUP(DATE(YEAR($A141),$B141,AD141),入力シート②!$B:$H,4,0)=0,"",VLOOKUP(DATE(YEAR($A141),$B141,AD141),入力シート②!$B:$H,4,0))</f>
        <v/>
      </c>
      <c r="AE144" s="66" t="str">
        <f>IF(VLOOKUP(DATE(YEAR($A141),$B141,AE141),入力シート②!$B:$H,4,0)=0,"",VLOOKUP(DATE(YEAR($A141),$B141,AE141),入力シート②!$B:$H,4,0))</f>
        <v/>
      </c>
      <c r="AF144" s="66" t="str">
        <f>IF(VLOOKUP(DATE(YEAR($A141),$B141,AF141),入力シート②!$B:$H,4,0)=0,"",VLOOKUP(DATE(YEAR($A141),$B141,AF141),入力シート②!$B:$H,4,0))</f>
        <v/>
      </c>
      <c r="AG144" s="66" t="str">
        <f>IF(DAY(EOMONTH($A141,0))&lt;29,"",IF(VLOOKUP(DATE(YEAR($A141),$B141,AG141),入力シート②!$B:$H,4,0)=0,"",VLOOKUP(DATE(YEAR($A141),$B141,AG141),入力シート②!$B:$H,4,0)))</f>
        <v/>
      </c>
      <c r="AH144" s="66" t="str">
        <f>IF(DAY(EOMONTH($A141,0))&lt;30,"",IF(VLOOKUP(DATE(YEAR($A141),$B141,AH141),入力シート②!$B:$H,4,0)=0,"",VLOOKUP(DATE(YEAR($A141),$B141,AH141),入力シート②!$B:$H,4,0)))</f>
        <v/>
      </c>
      <c r="AI144" s="71" t="str">
        <f>IF(DAY(EOMONTH($A141,0))&lt;31,"",IF(VLOOKUP(DATE(YEAR($A141),$B141,AI141),入力シート②!$B:$H,4,0)=0,"",VLOOKUP(DATE(YEAR($A141),$B141,AI141),入力シート②!$B:$H,4,0)))</f>
        <v/>
      </c>
      <c r="AJ144" s="131" t="s">
        <v>8</v>
      </c>
      <c r="AK144" s="109"/>
      <c r="AL144" s="109"/>
      <c r="AM144" s="109"/>
      <c r="AN144" s="109"/>
      <c r="AO144" s="109"/>
      <c r="AP144" s="109" t="str">
        <f>IF(COUNTIF(E143:AI143,"■")=0,"",IF(OR(AP142&gt;=AP141,AP143&gt;=0.285),"達成","×"))</f>
        <v/>
      </c>
      <c r="AQ144" s="110"/>
      <c r="AT144" s="114"/>
      <c r="AU144" s="114"/>
      <c r="AV144" s="114"/>
      <c r="AW144" s="114"/>
    </row>
    <row r="145" spans="1:49" ht="16.5" customHeight="1">
      <c r="A145" s="144"/>
      <c r="B145" s="147"/>
      <c r="C145" s="127" t="s">
        <v>4</v>
      </c>
      <c r="D145" s="128"/>
      <c r="E145" s="61" t="str">
        <f ca="1">VLOOKUP(DATE(YEAR($A141),B141,E141),入力シート②!$B:$H,7,0)</f>
        <v/>
      </c>
      <c r="F145" s="62" t="str">
        <f ca="1">VLOOKUP(DATE(YEAR($A141),B141,F141),入力シート②!$B:$H,7,0)</f>
        <v/>
      </c>
      <c r="G145" s="62" t="str">
        <f ca="1">VLOOKUP(DATE(YEAR($A141),B141,G141),入力シート②!$B:$H,7,0)</f>
        <v/>
      </c>
      <c r="H145" s="62" t="str">
        <f ca="1">VLOOKUP(DATE(YEAR($A141),B141,H141),入力シート②!$B:$H,7,0)</f>
        <v/>
      </c>
      <c r="I145" s="62" t="str">
        <f ca="1">VLOOKUP(DATE(YEAR($A141),B141,I141),入力シート②!$B:$H,7,0)</f>
        <v/>
      </c>
      <c r="J145" s="62" t="str">
        <f ca="1">VLOOKUP(DATE(YEAR($A141),B141,J141),入力シート②!$B:$H,7,0)</f>
        <v/>
      </c>
      <c r="K145" s="62" t="str">
        <f ca="1">VLOOKUP(DATE(YEAR($A141),B141,K141),入力シート②!$B:$H,7,0)</f>
        <v/>
      </c>
      <c r="L145" s="62" t="str">
        <f ca="1">VLOOKUP(DATE(YEAR($A141),B141,L141),入力シート②!$B:$H,7,0)</f>
        <v/>
      </c>
      <c r="M145" s="62" t="str">
        <f ca="1">VLOOKUP(DATE(YEAR($A141),B141,M141),入力シート②!$B:$H,7,0)</f>
        <v/>
      </c>
      <c r="N145" s="62" t="str">
        <f ca="1">VLOOKUP(DATE(YEAR($A141),B141,N141),入力シート②!$B:$H,7,0)</f>
        <v/>
      </c>
      <c r="O145" s="62" t="str">
        <f ca="1">VLOOKUP(DATE(YEAR($A141),B141,O141),入力シート②!$B:$H,7,0)</f>
        <v/>
      </c>
      <c r="P145" s="62" t="str">
        <f ca="1">VLOOKUP(DATE(YEAR($A141),B141,P141),入力シート②!$B:$H,7,0)</f>
        <v/>
      </c>
      <c r="Q145" s="62" t="str">
        <f ca="1">VLOOKUP(DATE(YEAR($A141),B141,Q141),入力シート②!$B:$H,7,0)</f>
        <v/>
      </c>
      <c r="R145" s="62" t="str">
        <f ca="1">VLOOKUP(DATE(YEAR($A141),B141,R141),入力シート②!$B:$H,7,0)</f>
        <v/>
      </c>
      <c r="S145" s="62" t="str">
        <f ca="1">VLOOKUP(DATE(YEAR($A141),B141,S141),入力シート②!$B:$H,7,0)</f>
        <v/>
      </c>
      <c r="T145" s="62" t="str">
        <f ca="1">VLOOKUP(DATE(YEAR($A141),B141,T141),入力シート②!$B:$H,7,0)</f>
        <v/>
      </c>
      <c r="U145" s="62" t="str">
        <f ca="1">VLOOKUP(DATE(YEAR($A141),B141,U141),入力シート②!$B:$H,7,0)</f>
        <v/>
      </c>
      <c r="V145" s="62" t="str">
        <f ca="1">VLOOKUP(DATE(YEAR($A141),B141,V141),入力シート②!$B:$H,7,0)</f>
        <v/>
      </c>
      <c r="W145" s="62" t="str">
        <f ca="1">VLOOKUP(DATE(YEAR($A141),B141,W141),入力シート②!$B:$H,7,0)</f>
        <v/>
      </c>
      <c r="X145" s="62" t="str">
        <f ca="1">VLOOKUP(DATE(YEAR($A141),B141,X141),入力シート②!$B:$H,7,0)</f>
        <v/>
      </c>
      <c r="Y145" s="62" t="str">
        <f ca="1">VLOOKUP(DATE(YEAR($A141),B141,Y141),入力シート②!$B:$H,7,0)</f>
        <v/>
      </c>
      <c r="Z145" s="62" t="str">
        <f ca="1">VLOOKUP(DATE(YEAR($A141),B141,Z141),入力シート②!$B:$H,7,0)</f>
        <v/>
      </c>
      <c r="AA145" s="62" t="str">
        <f ca="1">VLOOKUP(DATE(YEAR($A141),B141,AA141),入力シート②!$B:$H,7,0)</f>
        <v/>
      </c>
      <c r="AB145" s="62" t="str">
        <f ca="1">VLOOKUP(DATE(YEAR($A141),B141,AB141),入力シート②!$B:$H,7,0)</f>
        <v/>
      </c>
      <c r="AC145" s="62" t="str">
        <f ca="1">VLOOKUP(DATE(YEAR($A141),B141,AC141),入力シート②!$B:$H,7,0)</f>
        <v/>
      </c>
      <c r="AD145" s="62" t="str">
        <f ca="1">VLOOKUP(DATE(YEAR($A141),B141,AD141),入力シート②!$B:$H,7,0)</f>
        <v/>
      </c>
      <c r="AE145" s="62" t="str">
        <f ca="1">VLOOKUP(DATE(YEAR($A141),B141,AE141),入力シート②!$B:$H,7,0)</f>
        <v/>
      </c>
      <c r="AF145" s="62" t="str">
        <f ca="1">VLOOKUP(DATE(YEAR($A141),B141,AF141),入力シート②!$B:$H,7,0)</f>
        <v/>
      </c>
      <c r="AG145" s="62" t="str">
        <f ca="1">IF(DAY(EOMONTH($A141,0))&lt;29,"",VLOOKUP(DATE(YEAR($A141),$B141,AG141),入力シート②!$B:$H,7,0))</f>
        <v/>
      </c>
      <c r="AH145" s="62" t="str">
        <f ca="1">IF(DAY(EOMONTH($A141,0))&lt;30,"",VLOOKUP(DATE(YEAR($A141),$B141,AH141),入力シート②!$B:$H,7,0))</f>
        <v/>
      </c>
      <c r="AI145" s="72" t="str">
        <f>IF(DAY(EOMONTH($A141,0))&lt;31,"",VLOOKUP(DATE(YEAR($A141),$B141,AI141),入力シート②!$B:$H,7,0))</f>
        <v/>
      </c>
      <c r="AJ145" s="111" t="s">
        <v>45</v>
      </c>
      <c r="AK145" s="112"/>
      <c r="AL145" s="112" t="str">
        <f ca="1">IF(COUNTIF(E145:AI145,"-")+COUNTIF(E145:AI145,"達成")+COUNTIF(E145:AI145,"×")=0,"",COUNTIF(E145:AI145,"達成")+COUNTIF(E145:AI145,"×"))</f>
        <v/>
      </c>
      <c r="AM145" s="112"/>
      <c r="AN145" s="112" t="s">
        <v>43</v>
      </c>
      <c r="AO145" s="112"/>
      <c r="AP145" s="109" t="str">
        <f ca="1">IF(COUNTIF(E145:AI145,"-")+COUNTIF(E145:AI145,"達成")+COUNTIF(E145:AI145,"×")=0,"",COUNTIF(E145:AI145,"達成"))</f>
        <v/>
      </c>
      <c r="AQ145" s="110"/>
      <c r="AT145" s="31">
        <f>IF(AP144="達成",1,0)</f>
        <v>0</v>
      </c>
      <c r="AU145" s="31">
        <f>IF(AP144="×",1,0)</f>
        <v>0</v>
      </c>
      <c r="AV145" s="31" t="str">
        <f ca="1">AL145</f>
        <v/>
      </c>
      <c r="AW145" s="31" t="str">
        <f ca="1">AP145</f>
        <v/>
      </c>
    </row>
    <row r="146" spans="1:49" ht="16.5" customHeight="1">
      <c r="A146" s="132">
        <f>EOMONTH(A141,0)+1</f>
        <v>47088</v>
      </c>
      <c r="B146" s="145">
        <f t="shared" ref="B146" si="701">MONTH(A146)</f>
        <v>12</v>
      </c>
      <c r="C146" s="129" t="s">
        <v>0</v>
      </c>
      <c r="D146" s="130"/>
      <c r="E146" s="63">
        <v>1</v>
      </c>
      <c r="F146" s="64">
        <v>2</v>
      </c>
      <c r="G146" s="64">
        <v>3</v>
      </c>
      <c r="H146" s="64">
        <v>4</v>
      </c>
      <c r="I146" s="64">
        <v>5</v>
      </c>
      <c r="J146" s="64">
        <v>6</v>
      </c>
      <c r="K146" s="64">
        <v>7</v>
      </c>
      <c r="L146" s="64">
        <v>8</v>
      </c>
      <c r="M146" s="64">
        <v>9</v>
      </c>
      <c r="N146" s="64">
        <v>10</v>
      </c>
      <c r="O146" s="64">
        <v>11</v>
      </c>
      <c r="P146" s="64">
        <v>12</v>
      </c>
      <c r="Q146" s="64">
        <v>13</v>
      </c>
      <c r="R146" s="64">
        <v>14</v>
      </c>
      <c r="S146" s="64">
        <v>15</v>
      </c>
      <c r="T146" s="64">
        <v>16</v>
      </c>
      <c r="U146" s="64">
        <v>17</v>
      </c>
      <c r="V146" s="64">
        <v>18</v>
      </c>
      <c r="W146" s="64">
        <v>19</v>
      </c>
      <c r="X146" s="64">
        <v>20</v>
      </c>
      <c r="Y146" s="64">
        <v>21</v>
      </c>
      <c r="Z146" s="64">
        <v>22</v>
      </c>
      <c r="AA146" s="64">
        <v>23</v>
      </c>
      <c r="AB146" s="64">
        <v>24</v>
      </c>
      <c r="AC146" s="64">
        <v>25</v>
      </c>
      <c r="AD146" s="64">
        <v>26</v>
      </c>
      <c r="AE146" s="64">
        <v>27</v>
      </c>
      <c r="AF146" s="64">
        <v>28</v>
      </c>
      <c r="AG146" s="64">
        <f>IF(DAY(EOMONTH($A146,0))&lt;29,"",29)</f>
        <v>29</v>
      </c>
      <c r="AH146" s="64">
        <f>IF(DAY(EOMONTH($A146,0))&lt;30,"",30)</f>
        <v>30</v>
      </c>
      <c r="AI146" s="67">
        <f>IF(DAY(EOMONTH($A146,0))&lt;31,"",31)</f>
        <v>31</v>
      </c>
      <c r="AJ146" s="150" t="s">
        <v>42</v>
      </c>
      <c r="AK146" s="151"/>
      <c r="AL146" s="151" t="str">
        <f>IF(COUNTIF(E148:AI148,"■")=0,"",COUNTIF(E148:AI148,"■"))</f>
        <v/>
      </c>
      <c r="AM146" s="151"/>
      <c r="AN146" s="151" t="s">
        <v>44</v>
      </c>
      <c r="AO146" s="151"/>
      <c r="AP146" s="121" t="str">
        <f>IF(COUNTIF(E148:AI148,"■")=0,"",COUNTIFS(E147:AI147,1,E148:AI148,"■")+COUNTIFS(E147:AI147,7,E148:AI148,"■"))</f>
        <v/>
      </c>
      <c r="AQ146" s="122"/>
    </row>
    <row r="147" spans="1:49" ht="16.5" customHeight="1">
      <c r="A147" s="143"/>
      <c r="B147" s="146"/>
      <c r="C147" s="123" t="s">
        <v>1</v>
      </c>
      <c r="D147" s="124"/>
      <c r="E147" s="68">
        <f>WEEKDAY(DATE(YEAR($A146),$B146,E146),1)</f>
        <v>6</v>
      </c>
      <c r="F147" s="69">
        <f t="shared" ref="F147" si="702">WEEKDAY(DATE(YEAR($A146),$B146,F146),1)</f>
        <v>7</v>
      </c>
      <c r="G147" s="69">
        <f t="shared" ref="G147" si="703">WEEKDAY(DATE(YEAR($A146),$B146,G146),1)</f>
        <v>1</v>
      </c>
      <c r="H147" s="69">
        <f t="shared" ref="H147" si="704">WEEKDAY(DATE(YEAR($A146),$B146,H146),1)</f>
        <v>2</v>
      </c>
      <c r="I147" s="69">
        <f t="shared" ref="I147" si="705">WEEKDAY(DATE(YEAR($A146),$B146,I146),1)</f>
        <v>3</v>
      </c>
      <c r="J147" s="69">
        <f t="shared" ref="J147" si="706">WEEKDAY(DATE(YEAR($A146),$B146,J146),1)</f>
        <v>4</v>
      </c>
      <c r="K147" s="69">
        <f t="shared" ref="K147" si="707">WEEKDAY(DATE(YEAR($A146),$B146,K146),1)</f>
        <v>5</v>
      </c>
      <c r="L147" s="69">
        <f t="shared" ref="L147" si="708">WEEKDAY(DATE(YEAR($A146),$B146,L146),1)</f>
        <v>6</v>
      </c>
      <c r="M147" s="69">
        <f t="shared" ref="M147" si="709">WEEKDAY(DATE(YEAR($A146),$B146,M146),1)</f>
        <v>7</v>
      </c>
      <c r="N147" s="69">
        <f t="shared" ref="N147" si="710">WEEKDAY(DATE(YEAR($A146),$B146,N146),1)</f>
        <v>1</v>
      </c>
      <c r="O147" s="69">
        <f t="shared" ref="O147" si="711">WEEKDAY(DATE(YEAR($A146),$B146,O146),1)</f>
        <v>2</v>
      </c>
      <c r="P147" s="69">
        <f t="shared" ref="P147" si="712">WEEKDAY(DATE(YEAR($A146),$B146,P146),1)</f>
        <v>3</v>
      </c>
      <c r="Q147" s="69">
        <f t="shared" ref="Q147" si="713">WEEKDAY(DATE(YEAR($A146),$B146,Q146),1)</f>
        <v>4</v>
      </c>
      <c r="R147" s="69">
        <f t="shared" ref="R147" si="714">WEEKDAY(DATE(YEAR($A146),$B146,R146),1)</f>
        <v>5</v>
      </c>
      <c r="S147" s="69">
        <f t="shared" ref="S147" si="715">WEEKDAY(DATE(YEAR($A146),$B146,S146),1)</f>
        <v>6</v>
      </c>
      <c r="T147" s="69">
        <f t="shared" ref="T147" si="716">WEEKDAY(DATE(YEAR($A146),$B146,T146),1)</f>
        <v>7</v>
      </c>
      <c r="U147" s="69">
        <f t="shared" ref="U147" si="717">WEEKDAY(DATE(YEAR($A146),$B146,U146),1)</f>
        <v>1</v>
      </c>
      <c r="V147" s="69">
        <f t="shared" ref="V147" si="718">WEEKDAY(DATE(YEAR($A146),$B146,V146),1)</f>
        <v>2</v>
      </c>
      <c r="W147" s="69">
        <f t="shared" ref="W147" si="719">WEEKDAY(DATE(YEAR($A146),$B146,W146),1)</f>
        <v>3</v>
      </c>
      <c r="X147" s="69">
        <f t="shared" ref="X147" si="720">WEEKDAY(DATE(YEAR($A146),$B146,X146),1)</f>
        <v>4</v>
      </c>
      <c r="Y147" s="69">
        <f t="shared" ref="Y147" si="721">WEEKDAY(DATE(YEAR($A146),$B146,Y146),1)</f>
        <v>5</v>
      </c>
      <c r="Z147" s="69">
        <f t="shared" ref="Z147" si="722">WEEKDAY(DATE(YEAR($A146),$B146,Z146),1)</f>
        <v>6</v>
      </c>
      <c r="AA147" s="69">
        <f t="shared" ref="AA147" si="723">WEEKDAY(DATE(YEAR($A146),$B146,AA146),1)</f>
        <v>7</v>
      </c>
      <c r="AB147" s="69">
        <f t="shared" ref="AB147" si="724">WEEKDAY(DATE(YEAR($A146),$B146,AB146),1)</f>
        <v>1</v>
      </c>
      <c r="AC147" s="69">
        <f t="shared" ref="AC147" si="725">WEEKDAY(DATE(YEAR($A146),$B146,AC146),1)</f>
        <v>2</v>
      </c>
      <c r="AD147" s="69">
        <f t="shared" ref="AD147" si="726">WEEKDAY(DATE(YEAR($A146),$B146,AD146),1)</f>
        <v>3</v>
      </c>
      <c r="AE147" s="69">
        <f t="shared" ref="AE147" si="727">WEEKDAY(DATE(YEAR($A146),$B146,AE146),1)</f>
        <v>4</v>
      </c>
      <c r="AF147" s="69">
        <f t="shared" ref="AF147" si="728">WEEKDAY(DATE(YEAR($A146),$B146,AF146),1)</f>
        <v>5</v>
      </c>
      <c r="AG147" s="69">
        <f>IF(DAY(EOMONTH($A146,0))&lt;29,"",WEEKDAY(DATE(YEAR($A146),$B146,AG146),1))</f>
        <v>6</v>
      </c>
      <c r="AH147" s="69">
        <f>IF(DAY(EOMONTH($A146,0))&lt;30,"",WEEKDAY(DATE(YEAR($A146),$B146,AH146),1))</f>
        <v>7</v>
      </c>
      <c r="AI147" s="70">
        <f>IF(DAY(EOMONTH($A146,0))&lt;31,"",WEEKDAY(DATE(YEAR($A146),$B146,AI146),1))</f>
        <v>1</v>
      </c>
      <c r="AJ147" s="115" t="s">
        <v>37</v>
      </c>
      <c r="AK147" s="116"/>
      <c r="AL147" s="116"/>
      <c r="AM147" s="116"/>
      <c r="AN147" s="116"/>
      <c r="AO147" s="116"/>
      <c r="AP147" s="117" t="str">
        <f>IF(COUNTIF(E148:AI148,"■")=0,"",COUNTIF(E149:AI149,"○")+COUNTIF(E149:AI149,"●"))</f>
        <v/>
      </c>
      <c r="AQ147" s="118"/>
      <c r="AR147" s="10"/>
    </row>
    <row r="148" spans="1:49" ht="16.5" customHeight="1">
      <c r="A148" s="143"/>
      <c r="B148" s="146"/>
      <c r="C148" s="123" t="s">
        <v>2</v>
      </c>
      <c r="D148" s="124"/>
      <c r="E148" s="65" t="str">
        <f>IF(VLOOKUP(DATE(YEAR($A146),$B146,E146),入力シート②!$B:$H,3,0)=0,"",VLOOKUP(DATE(YEAR($A146),$B146,E146),入力シート②!$B:$H,3,0))</f>
        <v/>
      </c>
      <c r="F148" s="66" t="str">
        <f>IF(VLOOKUP(DATE(YEAR($A146),$B146,F146),入力シート②!$B:$H,3,0)=0,"",VLOOKUP(DATE(YEAR($A146),$B146,F146),入力シート②!$B:$H,3,0))</f>
        <v/>
      </c>
      <c r="G148" s="66" t="str">
        <f>IF(VLOOKUP(DATE(YEAR($A146),$B146,G146),入力シート②!$B:$H,3,0)=0,"",VLOOKUP(DATE(YEAR($A146),$B146,G146),入力シート②!$B:$H,3,0))</f>
        <v/>
      </c>
      <c r="H148" s="66" t="str">
        <f>IF(VLOOKUP(DATE(YEAR($A146),$B146,H146),入力シート②!$B:$H,3,0)=0,"",VLOOKUP(DATE(YEAR($A146),$B146,H146),入力シート②!$B:$H,3,0))</f>
        <v/>
      </c>
      <c r="I148" s="66" t="str">
        <f>IF(VLOOKUP(DATE(YEAR($A146),$B146,I146),入力シート②!$B:$H,3,0)=0,"",VLOOKUP(DATE(YEAR($A146),$B146,I146),入力シート②!$B:$H,3,0))</f>
        <v/>
      </c>
      <c r="J148" s="66" t="str">
        <f>IF(VLOOKUP(DATE(YEAR($A146),$B146,J146),入力シート②!$B:$H,3,0)=0,"",VLOOKUP(DATE(YEAR($A146),$B146,J146),入力シート②!$B:$H,3,0))</f>
        <v/>
      </c>
      <c r="K148" s="66" t="str">
        <f>IF(VLOOKUP(DATE(YEAR($A146),$B146,K146),入力シート②!$B:$H,3,0)=0,"",VLOOKUP(DATE(YEAR($A146),$B146,K146),入力シート②!$B:$H,3,0))</f>
        <v/>
      </c>
      <c r="L148" s="66" t="str">
        <f>IF(VLOOKUP(DATE(YEAR($A146),$B146,L146),入力シート②!$B:$H,3,0)=0,"",VLOOKUP(DATE(YEAR($A146),$B146,L146),入力シート②!$B:$H,3,0))</f>
        <v/>
      </c>
      <c r="M148" s="66" t="str">
        <f>IF(VLOOKUP(DATE(YEAR($A146),$B146,M146),入力シート②!$B:$H,3,0)=0,"",VLOOKUP(DATE(YEAR($A146),$B146,M146),入力シート②!$B:$H,3,0))</f>
        <v/>
      </c>
      <c r="N148" s="66" t="str">
        <f>IF(VLOOKUP(DATE(YEAR($A146),$B146,N146),入力シート②!$B:$H,3,0)=0,"",VLOOKUP(DATE(YEAR($A146),$B146,N146),入力シート②!$B:$H,3,0))</f>
        <v/>
      </c>
      <c r="O148" s="66" t="str">
        <f>IF(VLOOKUP(DATE(YEAR($A146),$B146,O146),入力シート②!$B:$H,3,0)=0,"",VLOOKUP(DATE(YEAR($A146),$B146,O146),入力シート②!$B:$H,3,0))</f>
        <v/>
      </c>
      <c r="P148" s="66" t="str">
        <f>IF(VLOOKUP(DATE(YEAR($A146),$B146,P146),入力シート②!$B:$H,3,0)=0,"",VLOOKUP(DATE(YEAR($A146),$B146,P146),入力シート②!$B:$H,3,0))</f>
        <v/>
      </c>
      <c r="Q148" s="66" t="str">
        <f>IF(VLOOKUP(DATE(YEAR($A146),$B146,Q146),入力シート②!$B:$H,3,0)=0,"",VLOOKUP(DATE(YEAR($A146),$B146,Q146),入力シート②!$B:$H,3,0))</f>
        <v/>
      </c>
      <c r="R148" s="66" t="str">
        <f>IF(VLOOKUP(DATE(YEAR($A146),$B146,R146),入力シート②!$B:$H,3,0)=0,"",VLOOKUP(DATE(YEAR($A146),$B146,R146),入力シート②!$B:$H,3,0))</f>
        <v/>
      </c>
      <c r="S148" s="66" t="str">
        <f>IF(VLOOKUP(DATE(YEAR($A146),$B146,S146),入力シート②!$B:$H,3,0)=0,"",VLOOKUP(DATE(YEAR($A146),$B146,S146),入力シート②!$B:$H,3,0))</f>
        <v/>
      </c>
      <c r="T148" s="66" t="str">
        <f>IF(VLOOKUP(DATE(YEAR($A146),$B146,T146),入力シート②!$B:$H,3,0)=0,"",VLOOKUP(DATE(YEAR($A146),$B146,T146),入力シート②!$B:$H,3,0))</f>
        <v/>
      </c>
      <c r="U148" s="66" t="str">
        <f>IF(VLOOKUP(DATE(YEAR($A146),$B146,U146),入力シート②!$B:$H,3,0)=0,"",VLOOKUP(DATE(YEAR($A146),$B146,U146),入力シート②!$B:$H,3,0))</f>
        <v/>
      </c>
      <c r="V148" s="66" t="str">
        <f>IF(VLOOKUP(DATE(YEAR($A146),$B146,V146),入力シート②!$B:$H,3,0)=0,"",VLOOKUP(DATE(YEAR($A146),$B146,V146),入力シート②!$B:$H,3,0))</f>
        <v/>
      </c>
      <c r="W148" s="66" t="str">
        <f>IF(VLOOKUP(DATE(YEAR($A146),$B146,W146),入力シート②!$B:$H,3,0)=0,"",VLOOKUP(DATE(YEAR($A146),$B146,W146),入力シート②!$B:$H,3,0))</f>
        <v/>
      </c>
      <c r="X148" s="66" t="str">
        <f>IF(VLOOKUP(DATE(YEAR($A146),$B146,X146),入力シート②!$B:$H,3,0)=0,"",VLOOKUP(DATE(YEAR($A146),$B146,X146),入力シート②!$B:$H,3,0))</f>
        <v/>
      </c>
      <c r="Y148" s="66" t="str">
        <f>IF(VLOOKUP(DATE(YEAR($A146),$B146,Y146),入力シート②!$B:$H,3,0)=0,"",VLOOKUP(DATE(YEAR($A146),$B146,Y146),入力シート②!$B:$H,3,0))</f>
        <v/>
      </c>
      <c r="Z148" s="66" t="str">
        <f>IF(VLOOKUP(DATE(YEAR($A146),$B146,Z146),入力シート②!$B:$H,3,0)=0,"",VLOOKUP(DATE(YEAR($A146),$B146,Z146),入力シート②!$B:$H,3,0))</f>
        <v/>
      </c>
      <c r="AA148" s="66" t="str">
        <f>IF(VLOOKUP(DATE(YEAR($A146),$B146,AA146),入力シート②!$B:$H,3,0)=0,"",VLOOKUP(DATE(YEAR($A146),$B146,AA146),入力シート②!$B:$H,3,0))</f>
        <v/>
      </c>
      <c r="AB148" s="66" t="str">
        <f>IF(VLOOKUP(DATE(YEAR($A146),$B146,AB146),入力シート②!$B:$H,3,0)=0,"",VLOOKUP(DATE(YEAR($A146),$B146,AB146),入力シート②!$B:$H,3,0))</f>
        <v/>
      </c>
      <c r="AC148" s="66" t="str">
        <f>IF(VLOOKUP(DATE(YEAR($A146),$B146,AC146),入力シート②!$B:$H,3,0)=0,"",VLOOKUP(DATE(YEAR($A146),$B146,AC146),入力シート②!$B:$H,3,0))</f>
        <v/>
      </c>
      <c r="AD148" s="66" t="str">
        <f>IF(VLOOKUP(DATE(YEAR($A146),$B146,AD146),入力シート②!$B:$H,3,0)=0,"",VLOOKUP(DATE(YEAR($A146),$B146,AD146),入力シート②!$B:$H,3,0))</f>
        <v/>
      </c>
      <c r="AE148" s="66" t="str">
        <f>IF(VLOOKUP(DATE(YEAR($A146),$B146,AE146),入力シート②!$B:$H,3,0)=0,"",VLOOKUP(DATE(YEAR($A146),$B146,AE146),入力シート②!$B:$H,3,0))</f>
        <v/>
      </c>
      <c r="AF148" s="66" t="str">
        <f>IF(VLOOKUP(DATE(YEAR($A146),$B146,AF146),入力シート②!$B:$H,3,0)=0,"",VLOOKUP(DATE(YEAR($A146),$B146,AF146),入力シート②!$B:$H,3,0))</f>
        <v/>
      </c>
      <c r="AG148" s="66" t="str">
        <f>IF(DAY(EOMONTH($A146,0))&lt;29,"",IF(VLOOKUP(DATE(YEAR($A146),$B146,AG146),入力シート②!$B:$H,3,0)=0,"",VLOOKUP(DATE(YEAR($A146),$B146,AG146),入力シート②!$B:$H,3,0)))</f>
        <v/>
      </c>
      <c r="AH148" s="66" t="str">
        <f>IF(DAY(EOMONTH($A146,0))&lt;30,"",IF(VLOOKUP(DATE(YEAR($A146),$B146,AH146),入力シート②!$B:$H,3,0)=0,"",VLOOKUP(DATE(YEAR($A146),$B146,AH146),入力シート②!$B:$H,3,0)))</f>
        <v/>
      </c>
      <c r="AI148" s="71" t="str">
        <f>IF(DAY(EOMONTH($A146,0))&lt;31,"",IF(VLOOKUP(DATE(YEAR($A146),$B146,AI146),入力シート②!$B:$H,3,0)=0,"",VLOOKUP(DATE(YEAR($A146),$B146,AI146),入力シート②!$B:$H,3,0)))</f>
        <v/>
      </c>
      <c r="AJ148" s="115" t="s">
        <v>38</v>
      </c>
      <c r="AK148" s="116"/>
      <c r="AL148" s="116"/>
      <c r="AM148" s="116"/>
      <c r="AN148" s="116"/>
      <c r="AO148" s="116"/>
      <c r="AP148" s="119" t="str">
        <f>IF(COUNTIF(E148:AI148,"■")=0,"",ROUNDDOWN(AP147/AL146,4))</f>
        <v/>
      </c>
      <c r="AQ148" s="120"/>
      <c r="AR148" s="11"/>
      <c r="AS148" s="43"/>
      <c r="AT148" s="113" t="s">
        <v>47</v>
      </c>
      <c r="AU148" s="113" t="s">
        <v>9</v>
      </c>
      <c r="AV148" s="113" t="s">
        <v>45</v>
      </c>
      <c r="AW148" s="113" t="s">
        <v>43</v>
      </c>
    </row>
    <row r="149" spans="1:49" ht="16.5" customHeight="1">
      <c r="A149" s="143"/>
      <c r="B149" s="146"/>
      <c r="C149" s="125" t="s">
        <v>36</v>
      </c>
      <c r="D149" s="126"/>
      <c r="E149" s="65" t="str">
        <f>IF(VLOOKUP(DATE(YEAR($A146),$B146,E146),入力シート②!$B:$H,4,0)=0,"",VLOOKUP(DATE(YEAR($A146),$B146,E146),入力シート②!$B:$H,4,0))</f>
        <v/>
      </c>
      <c r="F149" s="66" t="str">
        <f>IF(VLOOKUP(DATE(YEAR($A146),$B146,F146),入力シート②!$B:$H,4,0)=0,"",VLOOKUP(DATE(YEAR($A146),$B146,F146),入力シート②!$B:$H,4,0))</f>
        <v/>
      </c>
      <c r="G149" s="66" t="str">
        <f>IF(VLOOKUP(DATE(YEAR($A146),$B146,G146),入力シート②!$B:$H,4,0)=0,"",VLOOKUP(DATE(YEAR($A146),$B146,G146),入力シート②!$B:$H,4,0))</f>
        <v/>
      </c>
      <c r="H149" s="66" t="str">
        <f>IF(VLOOKUP(DATE(YEAR($A146),$B146,H146),入力シート②!$B:$H,4,0)=0,"",VLOOKUP(DATE(YEAR($A146),$B146,H146),入力シート②!$B:$H,4,0))</f>
        <v/>
      </c>
      <c r="I149" s="66" t="str">
        <f>IF(VLOOKUP(DATE(YEAR($A146),$B146,I146),入力シート②!$B:$H,4,0)=0,"",VLOOKUP(DATE(YEAR($A146),$B146,I146),入力シート②!$B:$H,4,0))</f>
        <v/>
      </c>
      <c r="J149" s="66" t="str">
        <f>IF(VLOOKUP(DATE(YEAR($A146),$B146,J146),入力シート②!$B:$H,4,0)=0,"",VLOOKUP(DATE(YEAR($A146),$B146,J146),入力シート②!$B:$H,4,0))</f>
        <v/>
      </c>
      <c r="K149" s="66" t="str">
        <f>IF(VLOOKUP(DATE(YEAR($A146),$B146,K146),入力シート②!$B:$H,4,0)=0,"",VLOOKUP(DATE(YEAR($A146),$B146,K146),入力シート②!$B:$H,4,0))</f>
        <v/>
      </c>
      <c r="L149" s="66" t="str">
        <f>IF(VLOOKUP(DATE(YEAR($A146),$B146,L146),入力シート②!$B:$H,4,0)=0,"",VLOOKUP(DATE(YEAR($A146),$B146,L146),入力シート②!$B:$H,4,0))</f>
        <v/>
      </c>
      <c r="M149" s="66" t="str">
        <f>IF(VLOOKUP(DATE(YEAR($A146),$B146,M146),入力シート②!$B:$H,4,0)=0,"",VLOOKUP(DATE(YEAR($A146),$B146,M146),入力シート②!$B:$H,4,0))</f>
        <v/>
      </c>
      <c r="N149" s="66" t="str">
        <f>IF(VLOOKUP(DATE(YEAR($A146),$B146,N146),入力シート②!$B:$H,4,0)=0,"",VLOOKUP(DATE(YEAR($A146),$B146,N146),入力シート②!$B:$H,4,0))</f>
        <v/>
      </c>
      <c r="O149" s="66" t="str">
        <f>IF(VLOOKUP(DATE(YEAR($A146),$B146,O146),入力シート②!$B:$H,4,0)=0,"",VLOOKUP(DATE(YEAR($A146),$B146,O146),入力シート②!$B:$H,4,0))</f>
        <v/>
      </c>
      <c r="P149" s="66" t="str">
        <f>IF(VLOOKUP(DATE(YEAR($A146),$B146,P146),入力シート②!$B:$H,4,0)=0,"",VLOOKUP(DATE(YEAR($A146),$B146,P146),入力シート②!$B:$H,4,0))</f>
        <v/>
      </c>
      <c r="Q149" s="66" t="str">
        <f>IF(VLOOKUP(DATE(YEAR($A146),$B146,Q146),入力シート②!$B:$H,4,0)=0,"",VLOOKUP(DATE(YEAR($A146),$B146,Q146),入力シート②!$B:$H,4,0))</f>
        <v/>
      </c>
      <c r="R149" s="66" t="str">
        <f>IF(VLOOKUP(DATE(YEAR($A146),$B146,R146),入力シート②!$B:$H,4,0)=0,"",VLOOKUP(DATE(YEAR($A146),$B146,R146),入力シート②!$B:$H,4,0))</f>
        <v/>
      </c>
      <c r="S149" s="66" t="str">
        <f>IF(VLOOKUP(DATE(YEAR($A146),$B146,S146),入力シート②!$B:$H,4,0)=0,"",VLOOKUP(DATE(YEAR($A146),$B146,S146),入力シート②!$B:$H,4,0))</f>
        <v/>
      </c>
      <c r="T149" s="66" t="str">
        <f>IF(VLOOKUP(DATE(YEAR($A146),$B146,T146),入力シート②!$B:$H,4,0)=0,"",VLOOKUP(DATE(YEAR($A146),$B146,T146),入力シート②!$B:$H,4,0))</f>
        <v/>
      </c>
      <c r="U149" s="66" t="str">
        <f>IF(VLOOKUP(DATE(YEAR($A146),$B146,U146),入力シート②!$B:$H,4,0)=0,"",VLOOKUP(DATE(YEAR($A146),$B146,U146),入力シート②!$B:$H,4,0))</f>
        <v/>
      </c>
      <c r="V149" s="66" t="str">
        <f>IF(VLOOKUP(DATE(YEAR($A146),$B146,V146),入力シート②!$B:$H,4,0)=0,"",VLOOKUP(DATE(YEAR($A146),$B146,V146),入力シート②!$B:$H,4,0))</f>
        <v/>
      </c>
      <c r="W149" s="66" t="str">
        <f>IF(VLOOKUP(DATE(YEAR($A146),$B146,W146),入力シート②!$B:$H,4,0)=0,"",VLOOKUP(DATE(YEAR($A146),$B146,W146),入力シート②!$B:$H,4,0))</f>
        <v/>
      </c>
      <c r="X149" s="66" t="str">
        <f>IF(VLOOKUP(DATE(YEAR($A146),$B146,X146),入力シート②!$B:$H,4,0)=0,"",VLOOKUP(DATE(YEAR($A146),$B146,X146),入力シート②!$B:$H,4,0))</f>
        <v/>
      </c>
      <c r="Y149" s="66" t="str">
        <f>IF(VLOOKUP(DATE(YEAR($A146),$B146,Y146),入力シート②!$B:$H,4,0)=0,"",VLOOKUP(DATE(YEAR($A146),$B146,Y146),入力シート②!$B:$H,4,0))</f>
        <v/>
      </c>
      <c r="Z149" s="66" t="str">
        <f>IF(VLOOKUP(DATE(YEAR($A146),$B146,Z146),入力シート②!$B:$H,4,0)=0,"",VLOOKUP(DATE(YEAR($A146),$B146,Z146),入力シート②!$B:$H,4,0))</f>
        <v/>
      </c>
      <c r="AA149" s="66" t="str">
        <f>IF(VLOOKUP(DATE(YEAR($A146),$B146,AA146),入力シート②!$B:$H,4,0)=0,"",VLOOKUP(DATE(YEAR($A146),$B146,AA146),入力シート②!$B:$H,4,0))</f>
        <v/>
      </c>
      <c r="AB149" s="66" t="str">
        <f>IF(VLOOKUP(DATE(YEAR($A146),$B146,AB146),入力シート②!$B:$H,4,0)=0,"",VLOOKUP(DATE(YEAR($A146),$B146,AB146),入力シート②!$B:$H,4,0))</f>
        <v/>
      </c>
      <c r="AC149" s="66" t="str">
        <f>IF(VLOOKUP(DATE(YEAR($A146),$B146,AC146),入力シート②!$B:$H,4,0)=0,"",VLOOKUP(DATE(YEAR($A146),$B146,AC146),入力シート②!$B:$H,4,0))</f>
        <v/>
      </c>
      <c r="AD149" s="66" t="str">
        <f>IF(VLOOKUP(DATE(YEAR($A146),$B146,AD146),入力シート②!$B:$H,4,0)=0,"",VLOOKUP(DATE(YEAR($A146),$B146,AD146),入力シート②!$B:$H,4,0))</f>
        <v/>
      </c>
      <c r="AE149" s="66" t="str">
        <f>IF(VLOOKUP(DATE(YEAR($A146),$B146,AE146),入力シート②!$B:$H,4,0)=0,"",VLOOKUP(DATE(YEAR($A146),$B146,AE146),入力シート②!$B:$H,4,0))</f>
        <v/>
      </c>
      <c r="AF149" s="66" t="str">
        <f>IF(VLOOKUP(DATE(YEAR($A146),$B146,AF146),入力シート②!$B:$H,4,0)=0,"",VLOOKUP(DATE(YEAR($A146),$B146,AF146),入力シート②!$B:$H,4,0))</f>
        <v/>
      </c>
      <c r="AG149" s="66" t="str">
        <f>IF(DAY(EOMONTH($A146,0))&lt;29,"",IF(VLOOKUP(DATE(YEAR($A146),$B146,AG146),入力シート②!$B:$H,4,0)=0,"",VLOOKUP(DATE(YEAR($A146),$B146,AG146),入力シート②!$B:$H,4,0)))</f>
        <v/>
      </c>
      <c r="AH149" s="66" t="str">
        <f>IF(DAY(EOMONTH($A146,0))&lt;30,"",IF(VLOOKUP(DATE(YEAR($A146),$B146,AH146),入力シート②!$B:$H,4,0)=0,"",VLOOKUP(DATE(YEAR($A146),$B146,AH146),入力シート②!$B:$H,4,0)))</f>
        <v/>
      </c>
      <c r="AI149" s="71" t="str">
        <f>IF(DAY(EOMONTH($A146,0))&lt;31,"",IF(VLOOKUP(DATE(YEAR($A146),$B146,AI146),入力シート②!$B:$H,4,0)=0,"",VLOOKUP(DATE(YEAR($A146),$B146,AI146),入力シート②!$B:$H,4,0)))</f>
        <v/>
      </c>
      <c r="AJ149" s="131" t="s">
        <v>8</v>
      </c>
      <c r="AK149" s="109"/>
      <c r="AL149" s="109"/>
      <c r="AM149" s="109"/>
      <c r="AN149" s="109"/>
      <c r="AO149" s="109"/>
      <c r="AP149" s="109" t="str">
        <f>IF(COUNTIF(E148:AI148,"■")=0,"",IF(OR(AP147&gt;=AP146,AP148&gt;=0.285),"達成","×"))</f>
        <v/>
      </c>
      <c r="AQ149" s="110"/>
      <c r="AT149" s="114"/>
      <c r="AU149" s="114"/>
      <c r="AV149" s="114"/>
      <c r="AW149" s="114"/>
    </row>
    <row r="150" spans="1:49" ht="16.5" customHeight="1">
      <c r="A150" s="144"/>
      <c r="B150" s="147"/>
      <c r="C150" s="127" t="s">
        <v>4</v>
      </c>
      <c r="D150" s="128"/>
      <c r="E150" s="61" t="str">
        <f ca="1">VLOOKUP(DATE(YEAR($A146),B146,E146),入力シート②!$B:$H,7,0)</f>
        <v/>
      </c>
      <c r="F150" s="62" t="str">
        <f ca="1">VLOOKUP(DATE(YEAR($A146),B146,F146),入力シート②!$B:$H,7,0)</f>
        <v/>
      </c>
      <c r="G150" s="62" t="str">
        <f ca="1">VLOOKUP(DATE(YEAR($A146),B146,G146),入力シート②!$B:$H,7,0)</f>
        <v/>
      </c>
      <c r="H150" s="62" t="str">
        <f ca="1">VLOOKUP(DATE(YEAR($A146),B146,H146),入力シート②!$B:$H,7,0)</f>
        <v/>
      </c>
      <c r="I150" s="62" t="str">
        <f ca="1">VLOOKUP(DATE(YEAR($A146),B146,I146),入力シート②!$B:$H,7,0)</f>
        <v/>
      </c>
      <c r="J150" s="62" t="str">
        <f ca="1">VLOOKUP(DATE(YEAR($A146),B146,J146),入力シート②!$B:$H,7,0)</f>
        <v/>
      </c>
      <c r="K150" s="62" t="str">
        <f ca="1">VLOOKUP(DATE(YEAR($A146),B146,K146),入力シート②!$B:$H,7,0)</f>
        <v/>
      </c>
      <c r="L150" s="62" t="str">
        <f ca="1">VLOOKUP(DATE(YEAR($A146),B146,L146),入力シート②!$B:$H,7,0)</f>
        <v/>
      </c>
      <c r="M150" s="62" t="str">
        <f ca="1">VLOOKUP(DATE(YEAR($A146),B146,M146),入力シート②!$B:$H,7,0)</f>
        <v/>
      </c>
      <c r="N150" s="62" t="str">
        <f ca="1">VLOOKUP(DATE(YEAR($A146),B146,N146),入力シート②!$B:$H,7,0)</f>
        <v/>
      </c>
      <c r="O150" s="62" t="str">
        <f ca="1">VLOOKUP(DATE(YEAR($A146),B146,O146),入力シート②!$B:$H,7,0)</f>
        <v/>
      </c>
      <c r="P150" s="62" t="str">
        <f ca="1">VLOOKUP(DATE(YEAR($A146),B146,P146),入力シート②!$B:$H,7,0)</f>
        <v/>
      </c>
      <c r="Q150" s="62" t="str">
        <f ca="1">VLOOKUP(DATE(YEAR($A146),B146,Q146),入力シート②!$B:$H,7,0)</f>
        <v/>
      </c>
      <c r="R150" s="62" t="str">
        <f ca="1">VLOOKUP(DATE(YEAR($A146),B146,R146),入力シート②!$B:$H,7,0)</f>
        <v/>
      </c>
      <c r="S150" s="62" t="str">
        <f ca="1">VLOOKUP(DATE(YEAR($A146),B146,S146),入力シート②!$B:$H,7,0)</f>
        <v/>
      </c>
      <c r="T150" s="62" t="str">
        <f ca="1">VLOOKUP(DATE(YEAR($A146),B146,T146),入力シート②!$B:$H,7,0)</f>
        <v/>
      </c>
      <c r="U150" s="62" t="str">
        <f ca="1">VLOOKUP(DATE(YEAR($A146),B146,U146),入力シート②!$B:$H,7,0)</f>
        <v/>
      </c>
      <c r="V150" s="62" t="str">
        <f ca="1">VLOOKUP(DATE(YEAR($A146),B146,V146),入力シート②!$B:$H,7,0)</f>
        <v/>
      </c>
      <c r="W150" s="62" t="str">
        <f ca="1">VLOOKUP(DATE(YEAR($A146),B146,W146),入力シート②!$B:$H,7,0)</f>
        <v/>
      </c>
      <c r="X150" s="62" t="str">
        <f ca="1">VLOOKUP(DATE(YEAR($A146),B146,X146),入力シート②!$B:$H,7,0)</f>
        <v/>
      </c>
      <c r="Y150" s="62" t="str">
        <f ca="1">VLOOKUP(DATE(YEAR($A146),B146,Y146),入力シート②!$B:$H,7,0)</f>
        <v/>
      </c>
      <c r="Z150" s="62" t="str">
        <f ca="1">VLOOKUP(DATE(YEAR($A146),B146,Z146),入力シート②!$B:$H,7,0)</f>
        <v/>
      </c>
      <c r="AA150" s="62" t="str">
        <f ca="1">VLOOKUP(DATE(YEAR($A146),B146,AA146),入力シート②!$B:$H,7,0)</f>
        <v/>
      </c>
      <c r="AB150" s="62" t="str">
        <f ca="1">VLOOKUP(DATE(YEAR($A146),B146,AB146),入力シート②!$B:$H,7,0)</f>
        <v/>
      </c>
      <c r="AC150" s="62" t="str">
        <f ca="1">VLOOKUP(DATE(YEAR($A146),B146,AC146),入力シート②!$B:$H,7,0)</f>
        <v/>
      </c>
      <c r="AD150" s="62" t="str">
        <f ca="1">VLOOKUP(DATE(YEAR($A146),B146,AD146),入力シート②!$B:$H,7,0)</f>
        <v/>
      </c>
      <c r="AE150" s="62" t="str">
        <f ca="1">VLOOKUP(DATE(YEAR($A146),B146,AE146),入力シート②!$B:$H,7,0)</f>
        <v/>
      </c>
      <c r="AF150" s="62" t="str">
        <f ca="1">VLOOKUP(DATE(YEAR($A146),B146,AF146),入力シート②!$B:$H,7,0)</f>
        <v/>
      </c>
      <c r="AG150" s="62" t="str">
        <f ca="1">IF(DAY(EOMONTH($A146,0))&lt;29,"",VLOOKUP(DATE(YEAR($A146),$B146,AG146),入力シート②!$B:$H,7,0))</f>
        <v/>
      </c>
      <c r="AH150" s="62" t="str">
        <f ca="1">IF(DAY(EOMONTH($A146,0))&lt;30,"",VLOOKUP(DATE(YEAR($A146),$B146,AH146),入力シート②!$B:$H,7,0))</f>
        <v/>
      </c>
      <c r="AI150" s="72" t="str">
        <f ca="1">IF(DAY(EOMONTH($A146,0))&lt;31,"",VLOOKUP(DATE(YEAR($A146),$B146,AI146),入力シート②!$B:$H,7,0))</f>
        <v/>
      </c>
      <c r="AJ150" s="111" t="s">
        <v>45</v>
      </c>
      <c r="AK150" s="112"/>
      <c r="AL150" s="112" t="str">
        <f ca="1">IF(COUNTIF(E150:AI150,"-")+COUNTIF(E150:AI150,"達成")+COUNTIF(E150:AI150,"×")=0,"",COUNTIF(E150:AI150,"達成")+COUNTIF(E150:AI150,"×"))</f>
        <v/>
      </c>
      <c r="AM150" s="112"/>
      <c r="AN150" s="112" t="s">
        <v>43</v>
      </c>
      <c r="AO150" s="112"/>
      <c r="AP150" s="109" t="str">
        <f ca="1">IF(COUNTIF(E150:AI150,"-")+COUNTIF(E150:AI150,"達成")+COUNTIF(E150:AI150,"×")=0,"",COUNTIF(E150:AI150,"達成"))</f>
        <v/>
      </c>
      <c r="AQ150" s="110"/>
      <c r="AT150" s="31">
        <f>IF(AP149="達成",1,0)</f>
        <v>0</v>
      </c>
      <c r="AU150" s="31">
        <f>IF(AP149="×",1,0)</f>
        <v>0</v>
      </c>
      <c r="AV150" s="31" t="str">
        <f ca="1">AL150</f>
        <v/>
      </c>
      <c r="AW150" s="31" t="str">
        <f ca="1">AP150</f>
        <v/>
      </c>
    </row>
    <row r="151" spans="1:49" ht="16.5" customHeight="1">
      <c r="A151" s="132">
        <f>EOMONTH(A146,0)+1</f>
        <v>47119</v>
      </c>
      <c r="B151" s="145">
        <f t="shared" ref="B151" si="729">MONTH(A151)</f>
        <v>1</v>
      </c>
      <c r="C151" s="129" t="s">
        <v>0</v>
      </c>
      <c r="D151" s="130"/>
      <c r="E151" s="63">
        <v>1</v>
      </c>
      <c r="F151" s="64">
        <v>2</v>
      </c>
      <c r="G151" s="64">
        <v>3</v>
      </c>
      <c r="H151" s="64">
        <v>4</v>
      </c>
      <c r="I151" s="64">
        <v>5</v>
      </c>
      <c r="J151" s="64">
        <v>6</v>
      </c>
      <c r="K151" s="64">
        <v>7</v>
      </c>
      <c r="L151" s="64">
        <v>8</v>
      </c>
      <c r="M151" s="64">
        <v>9</v>
      </c>
      <c r="N151" s="64">
        <v>10</v>
      </c>
      <c r="O151" s="64">
        <v>11</v>
      </c>
      <c r="P151" s="64">
        <v>12</v>
      </c>
      <c r="Q151" s="64">
        <v>13</v>
      </c>
      <c r="R151" s="64">
        <v>14</v>
      </c>
      <c r="S151" s="64">
        <v>15</v>
      </c>
      <c r="T151" s="64">
        <v>16</v>
      </c>
      <c r="U151" s="64">
        <v>17</v>
      </c>
      <c r="V151" s="64">
        <v>18</v>
      </c>
      <c r="W151" s="64">
        <v>19</v>
      </c>
      <c r="X151" s="64">
        <v>20</v>
      </c>
      <c r="Y151" s="64">
        <v>21</v>
      </c>
      <c r="Z151" s="64">
        <v>22</v>
      </c>
      <c r="AA151" s="64">
        <v>23</v>
      </c>
      <c r="AB151" s="64">
        <v>24</v>
      </c>
      <c r="AC151" s="64">
        <v>25</v>
      </c>
      <c r="AD151" s="64">
        <v>26</v>
      </c>
      <c r="AE151" s="64">
        <v>27</v>
      </c>
      <c r="AF151" s="64">
        <v>28</v>
      </c>
      <c r="AG151" s="64">
        <f>IF(DAY(EOMONTH($A151,0))&lt;29,"",29)</f>
        <v>29</v>
      </c>
      <c r="AH151" s="64">
        <f>IF(DAY(EOMONTH($A151,0))&lt;30,"",30)</f>
        <v>30</v>
      </c>
      <c r="AI151" s="67">
        <f>IF(DAY(EOMONTH($A151,0))&lt;31,"",31)</f>
        <v>31</v>
      </c>
      <c r="AJ151" s="150" t="s">
        <v>42</v>
      </c>
      <c r="AK151" s="151"/>
      <c r="AL151" s="151" t="str">
        <f>IF(COUNTIF(E153:AI153,"■")=0,"",COUNTIF(E153:AI153,"■"))</f>
        <v/>
      </c>
      <c r="AM151" s="151"/>
      <c r="AN151" s="151" t="s">
        <v>44</v>
      </c>
      <c r="AO151" s="151"/>
      <c r="AP151" s="121" t="str">
        <f>IF(COUNTIF(E153:AI153,"■")=0,"",COUNTIFS(E152:AI152,1,E153:AI153,"■")+COUNTIFS(E152:AI152,7,E153:AI153,"■"))</f>
        <v/>
      </c>
      <c r="AQ151" s="122"/>
    </row>
    <row r="152" spans="1:49" ht="16.5" customHeight="1">
      <c r="A152" s="143"/>
      <c r="B152" s="146"/>
      <c r="C152" s="123" t="s">
        <v>1</v>
      </c>
      <c r="D152" s="124"/>
      <c r="E152" s="68">
        <f>WEEKDAY(DATE(YEAR($A151),$B151,E151),1)</f>
        <v>2</v>
      </c>
      <c r="F152" s="69">
        <f t="shared" ref="F152" si="730">WEEKDAY(DATE(YEAR($A151),$B151,F151),1)</f>
        <v>3</v>
      </c>
      <c r="G152" s="69">
        <f t="shared" ref="G152" si="731">WEEKDAY(DATE(YEAR($A151),$B151,G151),1)</f>
        <v>4</v>
      </c>
      <c r="H152" s="69">
        <f t="shared" ref="H152" si="732">WEEKDAY(DATE(YEAR($A151),$B151,H151),1)</f>
        <v>5</v>
      </c>
      <c r="I152" s="69">
        <f t="shared" ref="I152" si="733">WEEKDAY(DATE(YEAR($A151),$B151,I151),1)</f>
        <v>6</v>
      </c>
      <c r="J152" s="69">
        <f t="shared" ref="J152" si="734">WEEKDAY(DATE(YEAR($A151),$B151,J151),1)</f>
        <v>7</v>
      </c>
      <c r="K152" s="69">
        <f t="shared" ref="K152" si="735">WEEKDAY(DATE(YEAR($A151),$B151,K151),1)</f>
        <v>1</v>
      </c>
      <c r="L152" s="69">
        <f t="shared" ref="L152" si="736">WEEKDAY(DATE(YEAR($A151),$B151,L151),1)</f>
        <v>2</v>
      </c>
      <c r="M152" s="69">
        <f t="shared" ref="M152" si="737">WEEKDAY(DATE(YEAR($A151),$B151,M151),1)</f>
        <v>3</v>
      </c>
      <c r="N152" s="69">
        <f t="shared" ref="N152" si="738">WEEKDAY(DATE(YEAR($A151),$B151,N151),1)</f>
        <v>4</v>
      </c>
      <c r="O152" s="69">
        <f t="shared" ref="O152" si="739">WEEKDAY(DATE(YEAR($A151),$B151,O151),1)</f>
        <v>5</v>
      </c>
      <c r="P152" s="69">
        <f t="shared" ref="P152" si="740">WEEKDAY(DATE(YEAR($A151),$B151,P151),1)</f>
        <v>6</v>
      </c>
      <c r="Q152" s="69">
        <f t="shared" ref="Q152" si="741">WEEKDAY(DATE(YEAR($A151),$B151,Q151),1)</f>
        <v>7</v>
      </c>
      <c r="R152" s="69">
        <f t="shared" ref="R152" si="742">WEEKDAY(DATE(YEAR($A151),$B151,R151),1)</f>
        <v>1</v>
      </c>
      <c r="S152" s="69">
        <f t="shared" ref="S152" si="743">WEEKDAY(DATE(YEAR($A151),$B151,S151),1)</f>
        <v>2</v>
      </c>
      <c r="T152" s="69">
        <f t="shared" ref="T152" si="744">WEEKDAY(DATE(YEAR($A151),$B151,T151),1)</f>
        <v>3</v>
      </c>
      <c r="U152" s="69">
        <f t="shared" ref="U152" si="745">WEEKDAY(DATE(YEAR($A151),$B151,U151),1)</f>
        <v>4</v>
      </c>
      <c r="V152" s="69">
        <f t="shared" ref="V152" si="746">WEEKDAY(DATE(YEAR($A151),$B151,V151),1)</f>
        <v>5</v>
      </c>
      <c r="W152" s="69">
        <f t="shared" ref="W152" si="747">WEEKDAY(DATE(YEAR($A151),$B151,W151),1)</f>
        <v>6</v>
      </c>
      <c r="X152" s="69">
        <f t="shared" ref="X152" si="748">WEEKDAY(DATE(YEAR($A151),$B151,X151),1)</f>
        <v>7</v>
      </c>
      <c r="Y152" s="69">
        <f t="shared" ref="Y152" si="749">WEEKDAY(DATE(YEAR($A151),$B151,Y151),1)</f>
        <v>1</v>
      </c>
      <c r="Z152" s="69">
        <f t="shared" ref="Z152" si="750">WEEKDAY(DATE(YEAR($A151),$B151,Z151),1)</f>
        <v>2</v>
      </c>
      <c r="AA152" s="69">
        <f t="shared" ref="AA152" si="751">WEEKDAY(DATE(YEAR($A151),$B151,AA151),1)</f>
        <v>3</v>
      </c>
      <c r="AB152" s="69">
        <f t="shared" ref="AB152" si="752">WEEKDAY(DATE(YEAR($A151),$B151,AB151),1)</f>
        <v>4</v>
      </c>
      <c r="AC152" s="69">
        <f t="shared" ref="AC152" si="753">WEEKDAY(DATE(YEAR($A151),$B151,AC151),1)</f>
        <v>5</v>
      </c>
      <c r="AD152" s="69">
        <f t="shared" ref="AD152" si="754">WEEKDAY(DATE(YEAR($A151),$B151,AD151),1)</f>
        <v>6</v>
      </c>
      <c r="AE152" s="69">
        <f t="shared" ref="AE152" si="755">WEEKDAY(DATE(YEAR($A151),$B151,AE151),1)</f>
        <v>7</v>
      </c>
      <c r="AF152" s="69">
        <f t="shared" ref="AF152" si="756">WEEKDAY(DATE(YEAR($A151),$B151,AF151),1)</f>
        <v>1</v>
      </c>
      <c r="AG152" s="69">
        <f>IF(DAY(EOMONTH($A151,0))&lt;29,"",WEEKDAY(DATE(YEAR($A151),$B151,AG151),1))</f>
        <v>2</v>
      </c>
      <c r="AH152" s="69">
        <f>IF(DAY(EOMONTH($A151,0))&lt;30,"",WEEKDAY(DATE(YEAR($A151),$B151,AH151),1))</f>
        <v>3</v>
      </c>
      <c r="AI152" s="70">
        <f>IF(DAY(EOMONTH($A151,0))&lt;31,"",WEEKDAY(DATE(YEAR($A151),$B151,AI151),1))</f>
        <v>4</v>
      </c>
      <c r="AJ152" s="115" t="s">
        <v>37</v>
      </c>
      <c r="AK152" s="116"/>
      <c r="AL152" s="116"/>
      <c r="AM152" s="116"/>
      <c r="AN152" s="116"/>
      <c r="AO152" s="116"/>
      <c r="AP152" s="148" t="str">
        <f>IF(COUNTIF(E153:AI153,"■")=0,"",COUNTIF(E154:AI154,"○")+COUNTIF(E154:AI154,"●"))</f>
        <v/>
      </c>
      <c r="AQ152" s="149"/>
      <c r="AR152" s="10"/>
    </row>
    <row r="153" spans="1:49" ht="16.5" customHeight="1">
      <c r="A153" s="143"/>
      <c r="B153" s="146"/>
      <c r="C153" s="123" t="s">
        <v>2</v>
      </c>
      <c r="D153" s="124"/>
      <c r="E153" s="65" t="str">
        <f>IF(VLOOKUP(DATE(YEAR($A151),$B151,E151),入力シート②!$B:$H,3,0)=0,"",VLOOKUP(DATE(YEAR($A151),$B151,E151),入力シート②!$B:$H,3,0))</f>
        <v/>
      </c>
      <c r="F153" s="66" t="str">
        <f>IF(VLOOKUP(DATE(YEAR($A151),$B151,F151),入力シート②!$B:$H,3,0)=0,"",VLOOKUP(DATE(YEAR($A151),$B151,F151),入力シート②!$B:$H,3,0))</f>
        <v/>
      </c>
      <c r="G153" s="66" t="str">
        <f>IF(VLOOKUP(DATE(YEAR($A151),$B151,G151),入力シート②!$B:$H,3,0)=0,"",VLOOKUP(DATE(YEAR($A151),$B151,G151),入力シート②!$B:$H,3,0))</f>
        <v/>
      </c>
      <c r="H153" s="66" t="str">
        <f>IF(VLOOKUP(DATE(YEAR($A151),$B151,H151),入力シート②!$B:$H,3,0)=0,"",VLOOKUP(DATE(YEAR($A151),$B151,H151),入力シート②!$B:$H,3,0))</f>
        <v/>
      </c>
      <c r="I153" s="66" t="str">
        <f>IF(VLOOKUP(DATE(YEAR($A151),$B151,I151),入力シート②!$B:$H,3,0)=0,"",VLOOKUP(DATE(YEAR($A151),$B151,I151),入力シート②!$B:$H,3,0))</f>
        <v/>
      </c>
      <c r="J153" s="66" t="str">
        <f>IF(VLOOKUP(DATE(YEAR($A151),$B151,J151),入力シート②!$B:$H,3,0)=0,"",VLOOKUP(DATE(YEAR($A151),$B151,J151),入力シート②!$B:$H,3,0))</f>
        <v/>
      </c>
      <c r="K153" s="66" t="str">
        <f>IF(VLOOKUP(DATE(YEAR($A151),$B151,K151),入力シート②!$B:$H,3,0)=0,"",VLOOKUP(DATE(YEAR($A151),$B151,K151),入力シート②!$B:$H,3,0))</f>
        <v/>
      </c>
      <c r="L153" s="66" t="str">
        <f>IF(VLOOKUP(DATE(YEAR($A151),$B151,L151),入力シート②!$B:$H,3,0)=0,"",VLOOKUP(DATE(YEAR($A151),$B151,L151),入力シート②!$B:$H,3,0))</f>
        <v/>
      </c>
      <c r="M153" s="66" t="str">
        <f>IF(VLOOKUP(DATE(YEAR($A151),$B151,M151),入力シート②!$B:$H,3,0)=0,"",VLOOKUP(DATE(YEAR($A151),$B151,M151),入力シート②!$B:$H,3,0))</f>
        <v/>
      </c>
      <c r="N153" s="66" t="str">
        <f>IF(VLOOKUP(DATE(YEAR($A151),$B151,N151),入力シート②!$B:$H,3,0)=0,"",VLOOKUP(DATE(YEAR($A151),$B151,N151),入力シート②!$B:$H,3,0))</f>
        <v/>
      </c>
      <c r="O153" s="66" t="str">
        <f>IF(VLOOKUP(DATE(YEAR($A151),$B151,O151),入力シート②!$B:$H,3,0)=0,"",VLOOKUP(DATE(YEAR($A151),$B151,O151),入力シート②!$B:$H,3,0))</f>
        <v/>
      </c>
      <c r="P153" s="66" t="str">
        <f>IF(VLOOKUP(DATE(YEAR($A151),$B151,P151),入力シート②!$B:$H,3,0)=0,"",VLOOKUP(DATE(YEAR($A151),$B151,P151),入力シート②!$B:$H,3,0))</f>
        <v/>
      </c>
      <c r="Q153" s="66" t="str">
        <f>IF(VLOOKUP(DATE(YEAR($A151),$B151,Q151),入力シート②!$B:$H,3,0)=0,"",VLOOKUP(DATE(YEAR($A151),$B151,Q151),入力シート②!$B:$H,3,0))</f>
        <v/>
      </c>
      <c r="R153" s="66" t="str">
        <f>IF(VLOOKUP(DATE(YEAR($A151),$B151,R151),入力シート②!$B:$H,3,0)=0,"",VLOOKUP(DATE(YEAR($A151),$B151,R151),入力シート②!$B:$H,3,0))</f>
        <v/>
      </c>
      <c r="S153" s="66" t="str">
        <f>IF(VLOOKUP(DATE(YEAR($A151),$B151,S151),入力シート②!$B:$H,3,0)=0,"",VLOOKUP(DATE(YEAR($A151),$B151,S151),入力シート②!$B:$H,3,0))</f>
        <v/>
      </c>
      <c r="T153" s="66" t="str">
        <f>IF(VLOOKUP(DATE(YEAR($A151),$B151,T151),入力シート②!$B:$H,3,0)=0,"",VLOOKUP(DATE(YEAR($A151),$B151,T151),入力シート②!$B:$H,3,0))</f>
        <v/>
      </c>
      <c r="U153" s="66" t="str">
        <f>IF(VLOOKUP(DATE(YEAR($A151),$B151,U151),入力シート②!$B:$H,3,0)=0,"",VLOOKUP(DATE(YEAR($A151),$B151,U151),入力シート②!$B:$H,3,0))</f>
        <v/>
      </c>
      <c r="V153" s="66" t="str">
        <f>IF(VLOOKUP(DATE(YEAR($A151),$B151,V151),入力シート②!$B:$H,3,0)=0,"",VLOOKUP(DATE(YEAR($A151),$B151,V151),入力シート②!$B:$H,3,0))</f>
        <v/>
      </c>
      <c r="W153" s="66" t="str">
        <f>IF(VLOOKUP(DATE(YEAR($A151),$B151,W151),入力シート②!$B:$H,3,0)=0,"",VLOOKUP(DATE(YEAR($A151),$B151,W151),入力シート②!$B:$H,3,0))</f>
        <v/>
      </c>
      <c r="X153" s="66" t="str">
        <f>IF(VLOOKUP(DATE(YEAR($A151),$B151,X151),入力シート②!$B:$H,3,0)=0,"",VLOOKUP(DATE(YEAR($A151),$B151,X151),入力シート②!$B:$H,3,0))</f>
        <v/>
      </c>
      <c r="Y153" s="66" t="str">
        <f>IF(VLOOKUP(DATE(YEAR($A151),$B151,Y151),入力シート②!$B:$H,3,0)=0,"",VLOOKUP(DATE(YEAR($A151),$B151,Y151),入力シート②!$B:$H,3,0))</f>
        <v/>
      </c>
      <c r="Z153" s="66" t="str">
        <f>IF(VLOOKUP(DATE(YEAR($A151),$B151,Z151),入力シート②!$B:$H,3,0)=0,"",VLOOKUP(DATE(YEAR($A151),$B151,Z151),入力シート②!$B:$H,3,0))</f>
        <v/>
      </c>
      <c r="AA153" s="66" t="str">
        <f>IF(VLOOKUP(DATE(YEAR($A151),$B151,AA151),入力シート②!$B:$H,3,0)=0,"",VLOOKUP(DATE(YEAR($A151),$B151,AA151),入力シート②!$B:$H,3,0))</f>
        <v/>
      </c>
      <c r="AB153" s="66" t="str">
        <f>IF(VLOOKUP(DATE(YEAR($A151),$B151,AB151),入力シート②!$B:$H,3,0)=0,"",VLOOKUP(DATE(YEAR($A151),$B151,AB151),入力シート②!$B:$H,3,0))</f>
        <v/>
      </c>
      <c r="AC153" s="66" t="str">
        <f>IF(VLOOKUP(DATE(YEAR($A151),$B151,AC151),入力シート②!$B:$H,3,0)=0,"",VLOOKUP(DATE(YEAR($A151),$B151,AC151),入力シート②!$B:$H,3,0))</f>
        <v/>
      </c>
      <c r="AD153" s="66" t="str">
        <f>IF(VLOOKUP(DATE(YEAR($A151),$B151,AD151),入力シート②!$B:$H,3,0)=0,"",VLOOKUP(DATE(YEAR($A151),$B151,AD151),入力シート②!$B:$H,3,0))</f>
        <v/>
      </c>
      <c r="AE153" s="66" t="str">
        <f>IF(VLOOKUP(DATE(YEAR($A151),$B151,AE151),入力シート②!$B:$H,3,0)=0,"",VLOOKUP(DATE(YEAR($A151),$B151,AE151),入力シート②!$B:$H,3,0))</f>
        <v/>
      </c>
      <c r="AF153" s="66" t="str">
        <f>IF(VLOOKUP(DATE(YEAR($A151),$B151,AF151),入力シート②!$B:$H,3,0)=0,"",VLOOKUP(DATE(YEAR($A151),$B151,AF151),入力シート②!$B:$H,3,0))</f>
        <v/>
      </c>
      <c r="AG153" s="66" t="str">
        <f>IF(DAY(EOMONTH($A151,0))&lt;29,"",IF(VLOOKUP(DATE(YEAR($A151),$B151,AG151),入力シート②!$B:$H,3,0)=0,"",VLOOKUP(DATE(YEAR($A151),$B151,AG151),入力シート②!$B:$H,3,0)))</f>
        <v/>
      </c>
      <c r="AH153" s="66" t="str">
        <f>IF(DAY(EOMONTH($A151,0))&lt;30,"",IF(VLOOKUP(DATE(YEAR($A151),$B151,AH151),入力シート②!$B:$H,3,0)=0,"",VLOOKUP(DATE(YEAR($A151),$B151,AH151),入力シート②!$B:$H,3,0)))</f>
        <v/>
      </c>
      <c r="AI153" s="71" t="str">
        <f>IF(DAY(EOMONTH($A151,0))&lt;31,"",IF(VLOOKUP(DATE(YEAR($A151),$B151,AI151),入力シート②!$B:$H,3,0)=0,"",VLOOKUP(DATE(YEAR($A151),$B151,AI151),入力シート②!$B:$H,3,0)))</f>
        <v/>
      </c>
      <c r="AJ153" s="115" t="s">
        <v>38</v>
      </c>
      <c r="AK153" s="116"/>
      <c r="AL153" s="116"/>
      <c r="AM153" s="116"/>
      <c r="AN153" s="116"/>
      <c r="AO153" s="116"/>
      <c r="AP153" s="119" t="str">
        <f>IF(COUNTIF(E153:AI153,"■")=0,"",ROUNDDOWN(AP152/AL151,4))</f>
        <v/>
      </c>
      <c r="AQ153" s="120"/>
      <c r="AR153" s="11"/>
      <c r="AS153" s="43"/>
      <c r="AT153" s="113" t="s">
        <v>47</v>
      </c>
      <c r="AU153" s="113" t="s">
        <v>9</v>
      </c>
      <c r="AV153" s="113" t="s">
        <v>45</v>
      </c>
      <c r="AW153" s="113" t="s">
        <v>43</v>
      </c>
    </row>
    <row r="154" spans="1:49" ht="16.5" customHeight="1">
      <c r="A154" s="143"/>
      <c r="B154" s="146"/>
      <c r="C154" s="125" t="s">
        <v>36</v>
      </c>
      <c r="D154" s="126"/>
      <c r="E154" s="65" t="str">
        <f>IF(VLOOKUP(DATE(YEAR($A151),$B151,E151),入力シート②!$B:$H,4,0)=0,"",VLOOKUP(DATE(YEAR($A151),$B151,E151),入力シート②!$B:$H,4,0))</f>
        <v/>
      </c>
      <c r="F154" s="66" t="str">
        <f>IF(VLOOKUP(DATE(YEAR($A151),$B151,F151),入力シート②!$B:$H,4,0)=0,"",VLOOKUP(DATE(YEAR($A151),$B151,F151),入力シート②!$B:$H,4,0))</f>
        <v/>
      </c>
      <c r="G154" s="66" t="str">
        <f>IF(VLOOKUP(DATE(YEAR($A151),$B151,G151),入力シート②!$B:$H,4,0)=0,"",VLOOKUP(DATE(YEAR($A151),$B151,G151),入力シート②!$B:$H,4,0))</f>
        <v/>
      </c>
      <c r="H154" s="66" t="str">
        <f>IF(VLOOKUP(DATE(YEAR($A151),$B151,H151),入力シート②!$B:$H,4,0)=0,"",VLOOKUP(DATE(YEAR($A151),$B151,H151),入力シート②!$B:$H,4,0))</f>
        <v/>
      </c>
      <c r="I154" s="66" t="str">
        <f>IF(VLOOKUP(DATE(YEAR($A151),$B151,I151),入力シート②!$B:$H,4,0)=0,"",VLOOKUP(DATE(YEAR($A151),$B151,I151),入力シート②!$B:$H,4,0))</f>
        <v/>
      </c>
      <c r="J154" s="66" t="str">
        <f>IF(VLOOKUP(DATE(YEAR($A151),$B151,J151),入力シート②!$B:$H,4,0)=0,"",VLOOKUP(DATE(YEAR($A151),$B151,J151),入力シート②!$B:$H,4,0))</f>
        <v/>
      </c>
      <c r="K154" s="66" t="str">
        <f>IF(VLOOKUP(DATE(YEAR($A151),$B151,K151),入力シート②!$B:$H,4,0)=0,"",VLOOKUP(DATE(YEAR($A151),$B151,K151),入力シート②!$B:$H,4,0))</f>
        <v/>
      </c>
      <c r="L154" s="66" t="str">
        <f>IF(VLOOKUP(DATE(YEAR($A151),$B151,L151),入力シート②!$B:$H,4,0)=0,"",VLOOKUP(DATE(YEAR($A151),$B151,L151),入力シート②!$B:$H,4,0))</f>
        <v/>
      </c>
      <c r="M154" s="66" t="str">
        <f>IF(VLOOKUP(DATE(YEAR($A151),$B151,M151),入力シート②!$B:$H,4,0)=0,"",VLOOKUP(DATE(YEAR($A151),$B151,M151),入力シート②!$B:$H,4,0))</f>
        <v/>
      </c>
      <c r="N154" s="66" t="str">
        <f>IF(VLOOKUP(DATE(YEAR($A151),$B151,N151),入力シート②!$B:$H,4,0)=0,"",VLOOKUP(DATE(YEAR($A151),$B151,N151),入力シート②!$B:$H,4,0))</f>
        <v/>
      </c>
      <c r="O154" s="66" t="str">
        <f>IF(VLOOKUP(DATE(YEAR($A151),$B151,O151),入力シート②!$B:$H,4,0)=0,"",VLOOKUP(DATE(YEAR($A151),$B151,O151),入力シート②!$B:$H,4,0))</f>
        <v/>
      </c>
      <c r="P154" s="66" t="str">
        <f>IF(VLOOKUP(DATE(YEAR($A151),$B151,P151),入力シート②!$B:$H,4,0)=0,"",VLOOKUP(DATE(YEAR($A151),$B151,P151),入力シート②!$B:$H,4,0))</f>
        <v/>
      </c>
      <c r="Q154" s="66" t="str">
        <f>IF(VLOOKUP(DATE(YEAR($A151),$B151,Q151),入力シート②!$B:$H,4,0)=0,"",VLOOKUP(DATE(YEAR($A151),$B151,Q151),入力シート②!$B:$H,4,0))</f>
        <v/>
      </c>
      <c r="R154" s="66" t="str">
        <f>IF(VLOOKUP(DATE(YEAR($A151),$B151,R151),入力シート②!$B:$H,4,0)=0,"",VLOOKUP(DATE(YEAR($A151),$B151,R151),入力シート②!$B:$H,4,0))</f>
        <v/>
      </c>
      <c r="S154" s="66" t="str">
        <f>IF(VLOOKUP(DATE(YEAR($A151),$B151,S151),入力シート②!$B:$H,4,0)=0,"",VLOOKUP(DATE(YEAR($A151),$B151,S151),入力シート②!$B:$H,4,0))</f>
        <v/>
      </c>
      <c r="T154" s="66" t="str">
        <f>IF(VLOOKUP(DATE(YEAR($A151),$B151,T151),入力シート②!$B:$H,4,0)=0,"",VLOOKUP(DATE(YEAR($A151),$B151,T151),入力シート②!$B:$H,4,0))</f>
        <v/>
      </c>
      <c r="U154" s="66" t="str">
        <f>IF(VLOOKUP(DATE(YEAR($A151),$B151,U151),入力シート②!$B:$H,4,0)=0,"",VLOOKUP(DATE(YEAR($A151),$B151,U151),入力シート②!$B:$H,4,0))</f>
        <v/>
      </c>
      <c r="V154" s="66" t="str">
        <f>IF(VLOOKUP(DATE(YEAR($A151),$B151,V151),入力シート②!$B:$H,4,0)=0,"",VLOOKUP(DATE(YEAR($A151),$B151,V151),入力シート②!$B:$H,4,0))</f>
        <v/>
      </c>
      <c r="W154" s="66" t="str">
        <f>IF(VLOOKUP(DATE(YEAR($A151),$B151,W151),入力シート②!$B:$H,4,0)=0,"",VLOOKUP(DATE(YEAR($A151),$B151,W151),入力シート②!$B:$H,4,0))</f>
        <v/>
      </c>
      <c r="X154" s="66" t="str">
        <f>IF(VLOOKUP(DATE(YEAR($A151),$B151,X151),入力シート②!$B:$H,4,0)=0,"",VLOOKUP(DATE(YEAR($A151),$B151,X151),入力シート②!$B:$H,4,0))</f>
        <v/>
      </c>
      <c r="Y154" s="66" t="str">
        <f>IF(VLOOKUP(DATE(YEAR($A151),$B151,Y151),入力シート②!$B:$H,4,0)=0,"",VLOOKUP(DATE(YEAR($A151),$B151,Y151),入力シート②!$B:$H,4,0))</f>
        <v/>
      </c>
      <c r="Z154" s="66" t="str">
        <f>IF(VLOOKUP(DATE(YEAR($A151),$B151,Z151),入力シート②!$B:$H,4,0)=0,"",VLOOKUP(DATE(YEAR($A151),$B151,Z151),入力シート②!$B:$H,4,0))</f>
        <v/>
      </c>
      <c r="AA154" s="66" t="str">
        <f>IF(VLOOKUP(DATE(YEAR($A151),$B151,AA151),入力シート②!$B:$H,4,0)=0,"",VLOOKUP(DATE(YEAR($A151),$B151,AA151),入力シート②!$B:$H,4,0))</f>
        <v/>
      </c>
      <c r="AB154" s="66" t="str">
        <f>IF(VLOOKUP(DATE(YEAR($A151),$B151,AB151),入力シート②!$B:$H,4,0)=0,"",VLOOKUP(DATE(YEAR($A151),$B151,AB151),入力シート②!$B:$H,4,0))</f>
        <v/>
      </c>
      <c r="AC154" s="66" t="str">
        <f>IF(VLOOKUP(DATE(YEAR($A151),$B151,AC151),入力シート②!$B:$H,4,0)=0,"",VLOOKUP(DATE(YEAR($A151),$B151,AC151),入力シート②!$B:$H,4,0))</f>
        <v/>
      </c>
      <c r="AD154" s="66" t="str">
        <f>IF(VLOOKUP(DATE(YEAR($A151),$B151,AD151),入力シート②!$B:$H,4,0)=0,"",VLOOKUP(DATE(YEAR($A151),$B151,AD151),入力シート②!$B:$H,4,0))</f>
        <v/>
      </c>
      <c r="AE154" s="66" t="str">
        <f>IF(VLOOKUP(DATE(YEAR($A151),$B151,AE151),入力シート②!$B:$H,4,0)=0,"",VLOOKUP(DATE(YEAR($A151),$B151,AE151),入力シート②!$B:$H,4,0))</f>
        <v/>
      </c>
      <c r="AF154" s="66" t="str">
        <f>IF(VLOOKUP(DATE(YEAR($A151),$B151,AF151),入力シート②!$B:$H,4,0)=0,"",VLOOKUP(DATE(YEAR($A151),$B151,AF151),入力シート②!$B:$H,4,0))</f>
        <v/>
      </c>
      <c r="AG154" s="66" t="str">
        <f>IF(DAY(EOMONTH($A151,0))&lt;29,"",IF(VLOOKUP(DATE(YEAR($A151),$B151,AG151),入力シート②!$B:$H,4,0)=0,"",VLOOKUP(DATE(YEAR($A151),$B151,AG151),入力シート②!$B:$H,4,0)))</f>
        <v/>
      </c>
      <c r="AH154" s="66" t="str">
        <f>IF(DAY(EOMONTH($A151,0))&lt;30,"",IF(VLOOKUP(DATE(YEAR($A151),$B151,AH151),入力シート②!$B:$H,4,0)=0,"",VLOOKUP(DATE(YEAR($A151),$B151,AH151),入力シート②!$B:$H,4,0)))</f>
        <v/>
      </c>
      <c r="AI154" s="71" t="str">
        <f>IF(DAY(EOMONTH($A151,0))&lt;31,"",IF(VLOOKUP(DATE(YEAR($A151),$B151,AI151),入力シート②!$B:$H,4,0)=0,"",VLOOKUP(DATE(YEAR($A151),$B151,AI151),入力シート②!$B:$H,4,0)))</f>
        <v/>
      </c>
      <c r="AJ154" s="131" t="s">
        <v>8</v>
      </c>
      <c r="AK154" s="109"/>
      <c r="AL154" s="109"/>
      <c r="AM154" s="109"/>
      <c r="AN154" s="109"/>
      <c r="AO154" s="109"/>
      <c r="AP154" s="109" t="str">
        <f>IF(COUNTIF(E153:AI153,"■")=0,"",IF(OR(AP152&gt;=AP151,AP153&gt;=0.285),"達成","×"))</f>
        <v/>
      </c>
      <c r="AQ154" s="110"/>
      <c r="AT154" s="114"/>
      <c r="AU154" s="114"/>
      <c r="AV154" s="114"/>
      <c r="AW154" s="114"/>
    </row>
    <row r="155" spans="1:49" ht="16.5" customHeight="1">
      <c r="A155" s="144"/>
      <c r="B155" s="147"/>
      <c r="C155" s="127" t="s">
        <v>4</v>
      </c>
      <c r="D155" s="128"/>
      <c r="E155" s="61" t="str">
        <f ca="1">VLOOKUP(DATE(YEAR($A151),B151,E151),入力シート②!$B:$H,7,0)</f>
        <v/>
      </c>
      <c r="F155" s="62" t="str">
        <f ca="1">VLOOKUP(DATE(YEAR($A151),B151,F151),入力シート②!$B:$H,7,0)</f>
        <v/>
      </c>
      <c r="G155" s="62" t="str">
        <f ca="1">VLOOKUP(DATE(YEAR($A151),B151,G151),入力シート②!$B:$H,7,0)</f>
        <v/>
      </c>
      <c r="H155" s="62" t="str">
        <f ca="1">VLOOKUP(DATE(YEAR($A151),B151,H151),入力シート②!$B:$H,7,0)</f>
        <v/>
      </c>
      <c r="I155" s="62" t="str">
        <f ca="1">VLOOKUP(DATE(YEAR($A151),B151,I151),入力シート②!$B:$H,7,0)</f>
        <v/>
      </c>
      <c r="J155" s="62" t="str">
        <f ca="1">VLOOKUP(DATE(YEAR($A151),B151,J151),入力シート②!$B:$H,7,0)</f>
        <v/>
      </c>
      <c r="K155" s="62" t="str">
        <f ca="1">VLOOKUP(DATE(YEAR($A151),B151,K151),入力シート②!$B:$H,7,0)</f>
        <v/>
      </c>
      <c r="L155" s="62" t="str">
        <f ca="1">VLOOKUP(DATE(YEAR($A151),B151,L151),入力シート②!$B:$H,7,0)</f>
        <v/>
      </c>
      <c r="M155" s="62" t="str">
        <f ca="1">VLOOKUP(DATE(YEAR($A151),B151,M151),入力シート②!$B:$H,7,0)</f>
        <v/>
      </c>
      <c r="N155" s="62" t="str">
        <f ca="1">VLOOKUP(DATE(YEAR($A151),B151,N151),入力シート②!$B:$H,7,0)</f>
        <v/>
      </c>
      <c r="O155" s="62" t="str">
        <f ca="1">VLOOKUP(DATE(YEAR($A151),B151,O151),入力シート②!$B:$H,7,0)</f>
        <v/>
      </c>
      <c r="P155" s="62" t="str">
        <f ca="1">VLOOKUP(DATE(YEAR($A151),B151,P151),入力シート②!$B:$H,7,0)</f>
        <v/>
      </c>
      <c r="Q155" s="62" t="str">
        <f ca="1">VLOOKUP(DATE(YEAR($A151),B151,Q151),入力シート②!$B:$H,7,0)</f>
        <v/>
      </c>
      <c r="R155" s="62" t="str">
        <f ca="1">VLOOKUP(DATE(YEAR($A151),B151,R151),入力シート②!$B:$H,7,0)</f>
        <v/>
      </c>
      <c r="S155" s="62" t="str">
        <f ca="1">VLOOKUP(DATE(YEAR($A151),B151,S151),入力シート②!$B:$H,7,0)</f>
        <v/>
      </c>
      <c r="T155" s="62" t="str">
        <f ca="1">VLOOKUP(DATE(YEAR($A151),B151,T151),入力シート②!$B:$H,7,0)</f>
        <v/>
      </c>
      <c r="U155" s="62" t="str">
        <f ca="1">VLOOKUP(DATE(YEAR($A151),B151,U151),入力シート②!$B:$H,7,0)</f>
        <v/>
      </c>
      <c r="V155" s="62" t="str">
        <f ca="1">VLOOKUP(DATE(YEAR($A151),B151,V151),入力シート②!$B:$H,7,0)</f>
        <v/>
      </c>
      <c r="W155" s="62" t="str">
        <f ca="1">VLOOKUP(DATE(YEAR($A151),B151,W151),入力シート②!$B:$H,7,0)</f>
        <v/>
      </c>
      <c r="X155" s="62" t="str">
        <f ca="1">VLOOKUP(DATE(YEAR($A151),B151,X151),入力シート②!$B:$H,7,0)</f>
        <v/>
      </c>
      <c r="Y155" s="62" t="str">
        <f ca="1">VLOOKUP(DATE(YEAR($A151),B151,Y151),入力シート②!$B:$H,7,0)</f>
        <v/>
      </c>
      <c r="Z155" s="62" t="str">
        <f ca="1">VLOOKUP(DATE(YEAR($A151),B151,Z151),入力シート②!$B:$H,7,0)</f>
        <v/>
      </c>
      <c r="AA155" s="62" t="str">
        <f ca="1">VLOOKUP(DATE(YEAR($A151),B151,AA151),入力シート②!$B:$H,7,0)</f>
        <v/>
      </c>
      <c r="AB155" s="62" t="str">
        <f ca="1">VLOOKUP(DATE(YEAR($A151),B151,AB151),入力シート②!$B:$H,7,0)</f>
        <v/>
      </c>
      <c r="AC155" s="62" t="str">
        <f ca="1">VLOOKUP(DATE(YEAR($A151),B151,AC151),入力シート②!$B:$H,7,0)</f>
        <v/>
      </c>
      <c r="AD155" s="62" t="str">
        <f ca="1">VLOOKUP(DATE(YEAR($A151),B151,AD151),入力シート②!$B:$H,7,0)</f>
        <v/>
      </c>
      <c r="AE155" s="62" t="str">
        <f ca="1">VLOOKUP(DATE(YEAR($A151),B151,AE151),入力シート②!$B:$H,7,0)</f>
        <v/>
      </c>
      <c r="AF155" s="62" t="str">
        <f ca="1">VLOOKUP(DATE(YEAR($A151),B151,AF151),入力シート②!$B:$H,7,0)</f>
        <v/>
      </c>
      <c r="AG155" s="62" t="str">
        <f ca="1">IF(DAY(EOMONTH($A151,0))&lt;29,"",VLOOKUP(DATE(YEAR($A151),$B151,AG151),入力シート②!$B:$H,7,0))</f>
        <v/>
      </c>
      <c r="AH155" s="62" t="str">
        <f ca="1">IF(DAY(EOMONTH($A151,0))&lt;30,"",VLOOKUP(DATE(YEAR($A151),$B151,AH151),入力シート②!$B:$H,7,0))</f>
        <v/>
      </c>
      <c r="AI155" s="72" t="str">
        <f ca="1">IF(DAY(EOMONTH($A151,0))&lt;31,"",VLOOKUP(DATE(YEAR($A151),$B151,AI151),入力シート②!$B:$H,7,0))</f>
        <v/>
      </c>
      <c r="AJ155" s="111" t="s">
        <v>45</v>
      </c>
      <c r="AK155" s="112"/>
      <c r="AL155" s="112" t="str">
        <f ca="1">IF(COUNTIF(E155:AI155,"-")+COUNTIF(E155:AI155,"達成")+COUNTIF(E155:AI155,"×")=0,"",COUNTIF(E155:AI155,"達成")+COUNTIF(E155:AI155,"×"))</f>
        <v/>
      </c>
      <c r="AM155" s="112"/>
      <c r="AN155" s="112" t="s">
        <v>43</v>
      </c>
      <c r="AO155" s="112"/>
      <c r="AP155" s="109" t="str">
        <f ca="1">IF(COUNTIF(E155:AI155,"-")+COUNTIF(E155:AI155,"達成")+COUNTIF(E155:AI155,"×")=0,"",COUNTIF(E155:AI155,"達成"))</f>
        <v/>
      </c>
      <c r="AQ155" s="110"/>
      <c r="AT155" s="31">
        <f>IF(AP154="達成",1,0)</f>
        <v>0</v>
      </c>
      <c r="AU155" s="31">
        <f>IF(AP154="×",1,0)</f>
        <v>0</v>
      </c>
      <c r="AV155" s="31" t="str">
        <f ca="1">AL155</f>
        <v/>
      </c>
      <c r="AW155" s="31" t="str">
        <f ca="1">AP155</f>
        <v/>
      </c>
    </row>
    <row r="156" spans="1:49" ht="16.5" customHeight="1">
      <c r="A156" s="132">
        <f>EOMONTH(A151,0)+1</f>
        <v>47150</v>
      </c>
      <c r="B156" s="145">
        <f t="shared" ref="B156" si="757">MONTH(A156)</f>
        <v>2</v>
      </c>
      <c r="C156" s="129" t="s">
        <v>0</v>
      </c>
      <c r="D156" s="130"/>
      <c r="E156" s="63">
        <v>1</v>
      </c>
      <c r="F156" s="64">
        <v>2</v>
      </c>
      <c r="G156" s="64">
        <v>3</v>
      </c>
      <c r="H156" s="64">
        <v>4</v>
      </c>
      <c r="I156" s="64">
        <v>5</v>
      </c>
      <c r="J156" s="64">
        <v>6</v>
      </c>
      <c r="K156" s="64">
        <v>7</v>
      </c>
      <c r="L156" s="64">
        <v>8</v>
      </c>
      <c r="M156" s="64">
        <v>9</v>
      </c>
      <c r="N156" s="64">
        <v>10</v>
      </c>
      <c r="O156" s="64">
        <v>11</v>
      </c>
      <c r="P156" s="64">
        <v>12</v>
      </c>
      <c r="Q156" s="64">
        <v>13</v>
      </c>
      <c r="R156" s="64">
        <v>14</v>
      </c>
      <c r="S156" s="64">
        <v>15</v>
      </c>
      <c r="T156" s="64">
        <v>16</v>
      </c>
      <c r="U156" s="64">
        <v>17</v>
      </c>
      <c r="V156" s="64">
        <v>18</v>
      </c>
      <c r="W156" s="64">
        <v>19</v>
      </c>
      <c r="X156" s="64">
        <v>20</v>
      </c>
      <c r="Y156" s="64">
        <v>21</v>
      </c>
      <c r="Z156" s="64">
        <v>22</v>
      </c>
      <c r="AA156" s="64">
        <v>23</v>
      </c>
      <c r="AB156" s="64">
        <v>24</v>
      </c>
      <c r="AC156" s="64">
        <v>25</v>
      </c>
      <c r="AD156" s="64">
        <v>26</v>
      </c>
      <c r="AE156" s="64">
        <v>27</v>
      </c>
      <c r="AF156" s="64">
        <v>28</v>
      </c>
      <c r="AG156" s="64" t="str">
        <f>IF(DAY(EOMONTH($A156,0))&lt;29,"",29)</f>
        <v/>
      </c>
      <c r="AH156" s="64" t="str">
        <f>IF(DAY(EOMONTH($A156,0))&lt;30,"",30)</f>
        <v/>
      </c>
      <c r="AI156" s="67" t="str">
        <f>IF(DAY(EOMONTH($A156,0))&lt;31,"",31)</f>
        <v/>
      </c>
      <c r="AJ156" s="150" t="s">
        <v>42</v>
      </c>
      <c r="AK156" s="151"/>
      <c r="AL156" s="151" t="str">
        <f>IF(COUNTIF(E158:AI158,"■")=0,"",COUNTIF(E158:AI158,"■"))</f>
        <v/>
      </c>
      <c r="AM156" s="151"/>
      <c r="AN156" s="151" t="s">
        <v>44</v>
      </c>
      <c r="AO156" s="151"/>
      <c r="AP156" s="121" t="str">
        <f>IF(COUNTIF(E158:AI158,"■")=0,"",COUNTIFS(E157:AI157,1,E158:AI158,"■")+COUNTIFS(E157:AI157,7,E158:AI158,"■"))</f>
        <v/>
      </c>
      <c r="AQ156" s="122"/>
    </row>
    <row r="157" spans="1:49" ht="16.5" customHeight="1">
      <c r="A157" s="143"/>
      <c r="B157" s="146"/>
      <c r="C157" s="123" t="s">
        <v>1</v>
      </c>
      <c r="D157" s="124"/>
      <c r="E157" s="68">
        <f>WEEKDAY(DATE(YEAR($A156),$B156,E156),1)</f>
        <v>5</v>
      </c>
      <c r="F157" s="69">
        <f t="shared" ref="F157" si="758">WEEKDAY(DATE(YEAR($A156),$B156,F156),1)</f>
        <v>6</v>
      </c>
      <c r="G157" s="69">
        <f t="shared" ref="G157" si="759">WEEKDAY(DATE(YEAR($A156),$B156,G156),1)</f>
        <v>7</v>
      </c>
      <c r="H157" s="69">
        <f t="shared" ref="H157" si="760">WEEKDAY(DATE(YEAR($A156),$B156,H156),1)</f>
        <v>1</v>
      </c>
      <c r="I157" s="69">
        <f t="shared" ref="I157" si="761">WEEKDAY(DATE(YEAR($A156),$B156,I156),1)</f>
        <v>2</v>
      </c>
      <c r="J157" s="69">
        <f t="shared" ref="J157" si="762">WEEKDAY(DATE(YEAR($A156),$B156,J156),1)</f>
        <v>3</v>
      </c>
      <c r="K157" s="69">
        <f t="shared" ref="K157" si="763">WEEKDAY(DATE(YEAR($A156),$B156,K156),1)</f>
        <v>4</v>
      </c>
      <c r="L157" s="69">
        <f t="shared" ref="L157" si="764">WEEKDAY(DATE(YEAR($A156),$B156,L156),1)</f>
        <v>5</v>
      </c>
      <c r="M157" s="69">
        <f t="shared" ref="M157" si="765">WEEKDAY(DATE(YEAR($A156),$B156,M156),1)</f>
        <v>6</v>
      </c>
      <c r="N157" s="69">
        <f t="shared" ref="N157" si="766">WEEKDAY(DATE(YEAR($A156),$B156,N156),1)</f>
        <v>7</v>
      </c>
      <c r="O157" s="69">
        <f t="shared" ref="O157" si="767">WEEKDAY(DATE(YEAR($A156),$B156,O156),1)</f>
        <v>1</v>
      </c>
      <c r="P157" s="69">
        <f t="shared" ref="P157" si="768">WEEKDAY(DATE(YEAR($A156),$B156,P156),1)</f>
        <v>2</v>
      </c>
      <c r="Q157" s="69">
        <f t="shared" ref="Q157" si="769">WEEKDAY(DATE(YEAR($A156),$B156,Q156),1)</f>
        <v>3</v>
      </c>
      <c r="R157" s="69">
        <f t="shared" ref="R157" si="770">WEEKDAY(DATE(YEAR($A156),$B156,R156),1)</f>
        <v>4</v>
      </c>
      <c r="S157" s="69">
        <f t="shared" ref="S157" si="771">WEEKDAY(DATE(YEAR($A156),$B156,S156),1)</f>
        <v>5</v>
      </c>
      <c r="T157" s="69">
        <f t="shared" ref="T157" si="772">WEEKDAY(DATE(YEAR($A156),$B156,T156),1)</f>
        <v>6</v>
      </c>
      <c r="U157" s="69">
        <f t="shared" ref="U157" si="773">WEEKDAY(DATE(YEAR($A156),$B156,U156),1)</f>
        <v>7</v>
      </c>
      <c r="V157" s="69">
        <f t="shared" ref="V157" si="774">WEEKDAY(DATE(YEAR($A156),$B156,V156),1)</f>
        <v>1</v>
      </c>
      <c r="W157" s="69">
        <f t="shared" ref="W157" si="775">WEEKDAY(DATE(YEAR($A156),$B156,W156),1)</f>
        <v>2</v>
      </c>
      <c r="X157" s="69">
        <f t="shared" ref="X157" si="776">WEEKDAY(DATE(YEAR($A156),$B156,X156),1)</f>
        <v>3</v>
      </c>
      <c r="Y157" s="69">
        <f t="shared" ref="Y157" si="777">WEEKDAY(DATE(YEAR($A156),$B156,Y156),1)</f>
        <v>4</v>
      </c>
      <c r="Z157" s="69">
        <f t="shared" ref="Z157" si="778">WEEKDAY(DATE(YEAR($A156),$B156,Z156),1)</f>
        <v>5</v>
      </c>
      <c r="AA157" s="69">
        <f t="shared" ref="AA157" si="779">WEEKDAY(DATE(YEAR($A156),$B156,AA156),1)</f>
        <v>6</v>
      </c>
      <c r="AB157" s="69">
        <f t="shared" ref="AB157" si="780">WEEKDAY(DATE(YEAR($A156),$B156,AB156),1)</f>
        <v>7</v>
      </c>
      <c r="AC157" s="69">
        <f t="shared" ref="AC157" si="781">WEEKDAY(DATE(YEAR($A156),$B156,AC156),1)</f>
        <v>1</v>
      </c>
      <c r="AD157" s="69">
        <f t="shared" ref="AD157" si="782">WEEKDAY(DATE(YEAR($A156),$B156,AD156),1)</f>
        <v>2</v>
      </c>
      <c r="AE157" s="69">
        <f t="shared" ref="AE157" si="783">WEEKDAY(DATE(YEAR($A156),$B156,AE156),1)</f>
        <v>3</v>
      </c>
      <c r="AF157" s="69">
        <f t="shared" ref="AF157" si="784">WEEKDAY(DATE(YEAR($A156),$B156,AF156),1)</f>
        <v>4</v>
      </c>
      <c r="AG157" s="69" t="str">
        <f>IF(DAY(EOMONTH($A156,0))&lt;29,"",WEEKDAY(DATE(YEAR($A156),$B156,AG156),1))</f>
        <v/>
      </c>
      <c r="AH157" s="69" t="str">
        <f>IF(DAY(EOMONTH($A156,0))&lt;30,"",WEEKDAY(DATE(YEAR($A156),$B156,AH156),1))</f>
        <v/>
      </c>
      <c r="AI157" s="70" t="str">
        <f>IF(DAY(EOMONTH($A156,0))&lt;31,"",WEEKDAY(DATE(YEAR($A156),$B156,AI156),1))</f>
        <v/>
      </c>
      <c r="AJ157" s="115" t="s">
        <v>37</v>
      </c>
      <c r="AK157" s="116"/>
      <c r="AL157" s="116"/>
      <c r="AM157" s="116"/>
      <c r="AN157" s="116"/>
      <c r="AO157" s="116"/>
      <c r="AP157" s="117" t="str">
        <f>IF(COUNTIF(E158:AI158,"■")=0,"",COUNTIF(E159:AI159,"○")+COUNTIF(E159:AI159,"●"))</f>
        <v/>
      </c>
      <c r="AQ157" s="118"/>
      <c r="AR157" s="10"/>
    </row>
    <row r="158" spans="1:49" ht="16.5" customHeight="1">
      <c r="A158" s="143"/>
      <c r="B158" s="146"/>
      <c r="C158" s="123" t="s">
        <v>2</v>
      </c>
      <c r="D158" s="124"/>
      <c r="E158" s="65" t="str">
        <f>IF(VLOOKUP(DATE(YEAR($A156),$B156,E156),入力シート②!$B:$H,3,0)=0,"",VLOOKUP(DATE(YEAR($A156),$B156,E156),入力シート②!$B:$H,3,0))</f>
        <v/>
      </c>
      <c r="F158" s="66" t="str">
        <f>IF(VLOOKUP(DATE(YEAR($A156),$B156,F156),入力シート②!$B:$H,3,0)=0,"",VLOOKUP(DATE(YEAR($A156),$B156,F156),入力シート②!$B:$H,3,0))</f>
        <v/>
      </c>
      <c r="G158" s="66" t="str">
        <f>IF(VLOOKUP(DATE(YEAR($A156),$B156,G156),入力シート②!$B:$H,3,0)=0,"",VLOOKUP(DATE(YEAR($A156),$B156,G156),入力シート②!$B:$H,3,0))</f>
        <v/>
      </c>
      <c r="H158" s="66" t="str">
        <f>IF(VLOOKUP(DATE(YEAR($A156),$B156,H156),入力シート②!$B:$H,3,0)=0,"",VLOOKUP(DATE(YEAR($A156),$B156,H156),入力シート②!$B:$H,3,0))</f>
        <v/>
      </c>
      <c r="I158" s="66" t="str">
        <f>IF(VLOOKUP(DATE(YEAR($A156),$B156,I156),入力シート②!$B:$H,3,0)=0,"",VLOOKUP(DATE(YEAR($A156),$B156,I156),入力シート②!$B:$H,3,0))</f>
        <v/>
      </c>
      <c r="J158" s="66" t="str">
        <f>IF(VLOOKUP(DATE(YEAR($A156),$B156,J156),入力シート②!$B:$H,3,0)=0,"",VLOOKUP(DATE(YEAR($A156),$B156,J156),入力シート②!$B:$H,3,0))</f>
        <v/>
      </c>
      <c r="K158" s="66" t="str">
        <f>IF(VLOOKUP(DATE(YEAR($A156),$B156,K156),入力シート②!$B:$H,3,0)=0,"",VLOOKUP(DATE(YEAR($A156),$B156,K156),入力シート②!$B:$H,3,0))</f>
        <v/>
      </c>
      <c r="L158" s="66" t="str">
        <f>IF(VLOOKUP(DATE(YEAR($A156),$B156,L156),入力シート②!$B:$H,3,0)=0,"",VLOOKUP(DATE(YEAR($A156),$B156,L156),入力シート②!$B:$H,3,0))</f>
        <v/>
      </c>
      <c r="M158" s="66" t="str">
        <f>IF(VLOOKUP(DATE(YEAR($A156),$B156,M156),入力シート②!$B:$H,3,0)=0,"",VLOOKUP(DATE(YEAR($A156),$B156,M156),入力シート②!$B:$H,3,0))</f>
        <v/>
      </c>
      <c r="N158" s="66" t="str">
        <f>IF(VLOOKUP(DATE(YEAR($A156),$B156,N156),入力シート②!$B:$H,3,0)=0,"",VLOOKUP(DATE(YEAR($A156),$B156,N156),入力シート②!$B:$H,3,0))</f>
        <v/>
      </c>
      <c r="O158" s="66" t="str">
        <f>IF(VLOOKUP(DATE(YEAR($A156),$B156,O156),入力シート②!$B:$H,3,0)=0,"",VLOOKUP(DATE(YEAR($A156),$B156,O156),入力シート②!$B:$H,3,0))</f>
        <v/>
      </c>
      <c r="P158" s="66" t="str">
        <f>IF(VLOOKUP(DATE(YEAR($A156),$B156,P156),入力シート②!$B:$H,3,0)=0,"",VLOOKUP(DATE(YEAR($A156),$B156,P156),入力シート②!$B:$H,3,0))</f>
        <v/>
      </c>
      <c r="Q158" s="66" t="str">
        <f>IF(VLOOKUP(DATE(YEAR($A156),$B156,Q156),入力シート②!$B:$H,3,0)=0,"",VLOOKUP(DATE(YEAR($A156),$B156,Q156),入力シート②!$B:$H,3,0))</f>
        <v/>
      </c>
      <c r="R158" s="66" t="str">
        <f>IF(VLOOKUP(DATE(YEAR($A156),$B156,R156),入力シート②!$B:$H,3,0)=0,"",VLOOKUP(DATE(YEAR($A156),$B156,R156),入力シート②!$B:$H,3,0))</f>
        <v/>
      </c>
      <c r="S158" s="66" t="str">
        <f>IF(VLOOKUP(DATE(YEAR($A156),$B156,S156),入力シート②!$B:$H,3,0)=0,"",VLOOKUP(DATE(YEAR($A156),$B156,S156),入力シート②!$B:$H,3,0))</f>
        <v/>
      </c>
      <c r="T158" s="66" t="str">
        <f>IF(VLOOKUP(DATE(YEAR($A156),$B156,T156),入力シート②!$B:$H,3,0)=0,"",VLOOKUP(DATE(YEAR($A156),$B156,T156),入力シート②!$B:$H,3,0))</f>
        <v/>
      </c>
      <c r="U158" s="66" t="str">
        <f>IF(VLOOKUP(DATE(YEAR($A156),$B156,U156),入力シート②!$B:$H,3,0)=0,"",VLOOKUP(DATE(YEAR($A156),$B156,U156),入力シート②!$B:$H,3,0))</f>
        <v/>
      </c>
      <c r="V158" s="66" t="str">
        <f>IF(VLOOKUP(DATE(YEAR($A156),$B156,V156),入力シート②!$B:$H,3,0)=0,"",VLOOKUP(DATE(YEAR($A156),$B156,V156),入力シート②!$B:$H,3,0))</f>
        <v/>
      </c>
      <c r="W158" s="66" t="str">
        <f>IF(VLOOKUP(DATE(YEAR($A156),$B156,W156),入力シート②!$B:$H,3,0)=0,"",VLOOKUP(DATE(YEAR($A156),$B156,W156),入力シート②!$B:$H,3,0))</f>
        <v/>
      </c>
      <c r="X158" s="66" t="str">
        <f>IF(VLOOKUP(DATE(YEAR($A156),$B156,X156),入力シート②!$B:$H,3,0)=0,"",VLOOKUP(DATE(YEAR($A156),$B156,X156),入力シート②!$B:$H,3,0))</f>
        <v/>
      </c>
      <c r="Y158" s="66" t="str">
        <f>IF(VLOOKUP(DATE(YEAR($A156),$B156,Y156),入力シート②!$B:$H,3,0)=0,"",VLOOKUP(DATE(YEAR($A156),$B156,Y156),入力シート②!$B:$H,3,0))</f>
        <v/>
      </c>
      <c r="Z158" s="66" t="str">
        <f>IF(VLOOKUP(DATE(YEAR($A156),$B156,Z156),入力シート②!$B:$H,3,0)=0,"",VLOOKUP(DATE(YEAR($A156),$B156,Z156),入力シート②!$B:$H,3,0))</f>
        <v/>
      </c>
      <c r="AA158" s="66" t="str">
        <f>IF(VLOOKUP(DATE(YEAR($A156),$B156,AA156),入力シート②!$B:$H,3,0)=0,"",VLOOKUP(DATE(YEAR($A156),$B156,AA156),入力シート②!$B:$H,3,0))</f>
        <v/>
      </c>
      <c r="AB158" s="66" t="str">
        <f>IF(VLOOKUP(DATE(YEAR($A156),$B156,AB156),入力シート②!$B:$H,3,0)=0,"",VLOOKUP(DATE(YEAR($A156),$B156,AB156),入力シート②!$B:$H,3,0))</f>
        <v/>
      </c>
      <c r="AC158" s="66" t="str">
        <f>IF(VLOOKUP(DATE(YEAR($A156),$B156,AC156),入力シート②!$B:$H,3,0)=0,"",VLOOKUP(DATE(YEAR($A156),$B156,AC156),入力シート②!$B:$H,3,0))</f>
        <v/>
      </c>
      <c r="AD158" s="66" t="str">
        <f>IF(VLOOKUP(DATE(YEAR($A156),$B156,AD156),入力シート②!$B:$H,3,0)=0,"",VLOOKUP(DATE(YEAR($A156),$B156,AD156),入力シート②!$B:$H,3,0))</f>
        <v/>
      </c>
      <c r="AE158" s="66" t="str">
        <f>IF(VLOOKUP(DATE(YEAR($A156),$B156,AE156),入力シート②!$B:$H,3,0)=0,"",VLOOKUP(DATE(YEAR($A156),$B156,AE156),入力シート②!$B:$H,3,0))</f>
        <v/>
      </c>
      <c r="AF158" s="66" t="str">
        <f>IF(VLOOKUP(DATE(YEAR($A156),$B156,AF156),入力シート②!$B:$H,3,0)=0,"",VLOOKUP(DATE(YEAR($A156),$B156,AF156),入力シート②!$B:$H,3,0))</f>
        <v/>
      </c>
      <c r="AG158" s="66" t="str">
        <f>IF(DAY(EOMONTH($A156,0))&lt;29,"",IF(VLOOKUP(DATE(YEAR($A156),$B156,AG156),入力シート②!$B:$H,3,0)=0,"",VLOOKUP(DATE(YEAR($A156),$B156,AG156),入力シート②!$B:$H,3,0)))</f>
        <v/>
      </c>
      <c r="AH158" s="66" t="str">
        <f>IF(DAY(EOMONTH($A156,0))&lt;30,"",IF(VLOOKUP(DATE(YEAR($A156),$B156,AH156),入力シート②!$B:$H,3,0)=0,"",VLOOKUP(DATE(YEAR($A156),$B156,AH156),入力シート②!$B:$H,3,0)))</f>
        <v/>
      </c>
      <c r="AI158" s="71" t="str">
        <f>IF(DAY(EOMONTH($A156,0))&lt;31,"",IF(VLOOKUP(DATE(YEAR($A156),$B156,AI156),入力シート②!$B:$H,3,0)=0,"",VLOOKUP(DATE(YEAR($A156),$B156,AI156),入力シート②!$B:$H,3,0)))</f>
        <v/>
      </c>
      <c r="AJ158" s="115" t="s">
        <v>38</v>
      </c>
      <c r="AK158" s="116"/>
      <c r="AL158" s="116"/>
      <c r="AM158" s="116"/>
      <c r="AN158" s="116"/>
      <c r="AO158" s="116"/>
      <c r="AP158" s="119" t="str">
        <f>IF(COUNTIF(E158:AI158,"■")=0,"",ROUNDDOWN(AP157/AL156,4))</f>
        <v/>
      </c>
      <c r="AQ158" s="120"/>
      <c r="AR158" s="11"/>
      <c r="AS158" s="43"/>
      <c r="AT158" s="113" t="s">
        <v>47</v>
      </c>
      <c r="AU158" s="113" t="s">
        <v>9</v>
      </c>
      <c r="AV158" s="113" t="s">
        <v>45</v>
      </c>
      <c r="AW158" s="113" t="s">
        <v>43</v>
      </c>
    </row>
    <row r="159" spans="1:49" ht="16.5" customHeight="1">
      <c r="A159" s="143"/>
      <c r="B159" s="146"/>
      <c r="C159" s="125" t="s">
        <v>36</v>
      </c>
      <c r="D159" s="126"/>
      <c r="E159" s="65" t="str">
        <f>IF(VLOOKUP(DATE(YEAR($A156),$B156,E156),入力シート②!$B:$H,4,0)=0,"",VLOOKUP(DATE(YEAR($A156),$B156,E156),入力シート②!$B:$H,4,0))</f>
        <v/>
      </c>
      <c r="F159" s="66" t="str">
        <f>IF(VLOOKUP(DATE(YEAR($A156),$B156,F156),入力シート②!$B:$H,4,0)=0,"",VLOOKUP(DATE(YEAR($A156),$B156,F156),入力シート②!$B:$H,4,0))</f>
        <v/>
      </c>
      <c r="G159" s="66" t="str">
        <f>IF(VLOOKUP(DATE(YEAR($A156),$B156,G156),入力シート②!$B:$H,4,0)=0,"",VLOOKUP(DATE(YEAR($A156),$B156,G156),入力シート②!$B:$H,4,0))</f>
        <v/>
      </c>
      <c r="H159" s="66" t="str">
        <f>IF(VLOOKUP(DATE(YEAR($A156),$B156,H156),入力シート②!$B:$H,4,0)=0,"",VLOOKUP(DATE(YEAR($A156),$B156,H156),入力シート②!$B:$H,4,0))</f>
        <v/>
      </c>
      <c r="I159" s="66" t="str">
        <f>IF(VLOOKUP(DATE(YEAR($A156),$B156,I156),入力シート②!$B:$H,4,0)=0,"",VLOOKUP(DATE(YEAR($A156),$B156,I156),入力シート②!$B:$H,4,0))</f>
        <v/>
      </c>
      <c r="J159" s="66" t="str">
        <f>IF(VLOOKUP(DATE(YEAR($A156),$B156,J156),入力シート②!$B:$H,4,0)=0,"",VLOOKUP(DATE(YEAR($A156),$B156,J156),入力シート②!$B:$H,4,0))</f>
        <v/>
      </c>
      <c r="K159" s="66" t="str">
        <f>IF(VLOOKUP(DATE(YEAR($A156),$B156,K156),入力シート②!$B:$H,4,0)=0,"",VLOOKUP(DATE(YEAR($A156),$B156,K156),入力シート②!$B:$H,4,0))</f>
        <v/>
      </c>
      <c r="L159" s="66" t="str">
        <f>IF(VLOOKUP(DATE(YEAR($A156),$B156,L156),入力シート②!$B:$H,4,0)=0,"",VLOOKUP(DATE(YEAR($A156),$B156,L156),入力シート②!$B:$H,4,0))</f>
        <v/>
      </c>
      <c r="M159" s="66" t="str">
        <f>IF(VLOOKUP(DATE(YEAR($A156),$B156,M156),入力シート②!$B:$H,4,0)=0,"",VLOOKUP(DATE(YEAR($A156),$B156,M156),入力シート②!$B:$H,4,0))</f>
        <v/>
      </c>
      <c r="N159" s="66" t="str">
        <f>IF(VLOOKUP(DATE(YEAR($A156),$B156,N156),入力シート②!$B:$H,4,0)=0,"",VLOOKUP(DATE(YEAR($A156),$B156,N156),入力シート②!$B:$H,4,0))</f>
        <v/>
      </c>
      <c r="O159" s="66" t="str">
        <f>IF(VLOOKUP(DATE(YEAR($A156),$B156,O156),入力シート②!$B:$H,4,0)=0,"",VLOOKUP(DATE(YEAR($A156),$B156,O156),入力シート②!$B:$H,4,0))</f>
        <v/>
      </c>
      <c r="P159" s="66" t="str">
        <f>IF(VLOOKUP(DATE(YEAR($A156),$B156,P156),入力シート②!$B:$H,4,0)=0,"",VLOOKUP(DATE(YEAR($A156),$B156,P156),入力シート②!$B:$H,4,0))</f>
        <v/>
      </c>
      <c r="Q159" s="66" t="str">
        <f>IF(VLOOKUP(DATE(YEAR($A156),$B156,Q156),入力シート②!$B:$H,4,0)=0,"",VLOOKUP(DATE(YEAR($A156),$B156,Q156),入力シート②!$B:$H,4,0))</f>
        <v/>
      </c>
      <c r="R159" s="66" t="str">
        <f>IF(VLOOKUP(DATE(YEAR($A156),$B156,R156),入力シート②!$B:$H,4,0)=0,"",VLOOKUP(DATE(YEAR($A156),$B156,R156),入力シート②!$B:$H,4,0))</f>
        <v/>
      </c>
      <c r="S159" s="66" t="str">
        <f>IF(VLOOKUP(DATE(YEAR($A156),$B156,S156),入力シート②!$B:$H,4,0)=0,"",VLOOKUP(DATE(YEAR($A156),$B156,S156),入力シート②!$B:$H,4,0))</f>
        <v/>
      </c>
      <c r="T159" s="66" t="str">
        <f>IF(VLOOKUP(DATE(YEAR($A156),$B156,T156),入力シート②!$B:$H,4,0)=0,"",VLOOKUP(DATE(YEAR($A156),$B156,T156),入力シート②!$B:$H,4,0))</f>
        <v/>
      </c>
      <c r="U159" s="66" t="str">
        <f>IF(VLOOKUP(DATE(YEAR($A156),$B156,U156),入力シート②!$B:$H,4,0)=0,"",VLOOKUP(DATE(YEAR($A156),$B156,U156),入力シート②!$B:$H,4,0))</f>
        <v/>
      </c>
      <c r="V159" s="66" t="str">
        <f>IF(VLOOKUP(DATE(YEAR($A156),$B156,V156),入力シート②!$B:$H,4,0)=0,"",VLOOKUP(DATE(YEAR($A156),$B156,V156),入力シート②!$B:$H,4,0))</f>
        <v/>
      </c>
      <c r="W159" s="66" t="str">
        <f>IF(VLOOKUP(DATE(YEAR($A156),$B156,W156),入力シート②!$B:$H,4,0)=0,"",VLOOKUP(DATE(YEAR($A156),$B156,W156),入力シート②!$B:$H,4,0))</f>
        <v/>
      </c>
      <c r="X159" s="66" t="str">
        <f>IF(VLOOKUP(DATE(YEAR($A156),$B156,X156),入力シート②!$B:$H,4,0)=0,"",VLOOKUP(DATE(YEAR($A156),$B156,X156),入力シート②!$B:$H,4,0))</f>
        <v/>
      </c>
      <c r="Y159" s="66" t="str">
        <f>IF(VLOOKUP(DATE(YEAR($A156),$B156,Y156),入力シート②!$B:$H,4,0)=0,"",VLOOKUP(DATE(YEAR($A156),$B156,Y156),入力シート②!$B:$H,4,0))</f>
        <v/>
      </c>
      <c r="Z159" s="66" t="str">
        <f>IF(VLOOKUP(DATE(YEAR($A156),$B156,Z156),入力シート②!$B:$H,4,0)=0,"",VLOOKUP(DATE(YEAR($A156),$B156,Z156),入力シート②!$B:$H,4,0))</f>
        <v/>
      </c>
      <c r="AA159" s="66" t="str">
        <f>IF(VLOOKUP(DATE(YEAR($A156),$B156,AA156),入力シート②!$B:$H,4,0)=0,"",VLOOKUP(DATE(YEAR($A156),$B156,AA156),入力シート②!$B:$H,4,0))</f>
        <v/>
      </c>
      <c r="AB159" s="66" t="str">
        <f>IF(VLOOKUP(DATE(YEAR($A156),$B156,AB156),入力シート②!$B:$H,4,0)=0,"",VLOOKUP(DATE(YEAR($A156),$B156,AB156),入力シート②!$B:$H,4,0))</f>
        <v/>
      </c>
      <c r="AC159" s="66" t="str">
        <f>IF(VLOOKUP(DATE(YEAR($A156),$B156,AC156),入力シート②!$B:$H,4,0)=0,"",VLOOKUP(DATE(YEAR($A156),$B156,AC156),入力シート②!$B:$H,4,0))</f>
        <v/>
      </c>
      <c r="AD159" s="66" t="str">
        <f>IF(VLOOKUP(DATE(YEAR($A156),$B156,AD156),入力シート②!$B:$H,4,0)=0,"",VLOOKUP(DATE(YEAR($A156),$B156,AD156),入力シート②!$B:$H,4,0))</f>
        <v/>
      </c>
      <c r="AE159" s="66" t="str">
        <f>IF(VLOOKUP(DATE(YEAR($A156),$B156,AE156),入力シート②!$B:$H,4,0)=0,"",VLOOKUP(DATE(YEAR($A156),$B156,AE156),入力シート②!$B:$H,4,0))</f>
        <v/>
      </c>
      <c r="AF159" s="66" t="str">
        <f>IF(VLOOKUP(DATE(YEAR($A156),$B156,AF156),入力シート②!$B:$H,4,0)=0,"",VLOOKUP(DATE(YEAR($A156),$B156,AF156),入力シート②!$B:$H,4,0))</f>
        <v/>
      </c>
      <c r="AG159" s="66" t="str">
        <f>IF(DAY(EOMONTH($A156,0))&lt;29,"",IF(VLOOKUP(DATE(YEAR($A156),$B156,AG156),入力シート②!$B:$H,4,0)=0,"",VLOOKUP(DATE(YEAR($A156),$B156,AG156),入力シート②!$B:$H,4,0)))</f>
        <v/>
      </c>
      <c r="AH159" s="66" t="str">
        <f>IF(DAY(EOMONTH($A156,0))&lt;30,"",IF(VLOOKUP(DATE(YEAR($A156),$B156,AH156),入力シート②!$B:$H,4,0)=0,"",VLOOKUP(DATE(YEAR($A156),$B156,AH156),入力シート②!$B:$H,4,0)))</f>
        <v/>
      </c>
      <c r="AI159" s="71" t="str">
        <f>IF(DAY(EOMONTH($A156,0))&lt;31,"",IF(VLOOKUP(DATE(YEAR($A156),$B156,AI156),入力シート②!$B:$H,4,0)=0,"",VLOOKUP(DATE(YEAR($A156),$B156,AI156),入力シート②!$B:$H,4,0)))</f>
        <v/>
      </c>
      <c r="AJ159" s="131" t="s">
        <v>8</v>
      </c>
      <c r="AK159" s="109"/>
      <c r="AL159" s="109"/>
      <c r="AM159" s="109"/>
      <c r="AN159" s="109"/>
      <c r="AO159" s="109"/>
      <c r="AP159" s="109" t="str">
        <f>IF(COUNTIF(E158:AI158,"■")=0,"",IF(OR(AP157&gt;=AP156,AP158&gt;=0.285),"達成","×"))</f>
        <v/>
      </c>
      <c r="AQ159" s="110"/>
      <c r="AT159" s="114"/>
      <c r="AU159" s="114"/>
      <c r="AV159" s="114"/>
      <c r="AW159" s="114"/>
    </row>
    <row r="160" spans="1:49" ht="16.5" customHeight="1">
      <c r="A160" s="144"/>
      <c r="B160" s="147"/>
      <c r="C160" s="127" t="s">
        <v>4</v>
      </c>
      <c r="D160" s="128"/>
      <c r="E160" s="61" t="str">
        <f ca="1">VLOOKUP(DATE(YEAR($A156),B156,E156),入力シート②!$B:$H,7,0)</f>
        <v/>
      </c>
      <c r="F160" s="62" t="str">
        <f ca="1">VLOOKUP(DATE(YEAR($A156),B156,F156),入力シート②!$B:$H,7,0)</f>
        <v/>
      </c>
      <c r="G160" s="62" t="str">
        <f ca="1">VLOOKUP(DATE(YEAR($A156),B156,G156),入力シート②!$B:$H,7,0)</f>
        <v/>
      </c>
      <c r="H160" s="62" t="str">
        <f ca="1">VLOOKUP(DATE(YEAR($A156),B156,H156),入力シート②!$B:$H,7,0)</f>
        <v/>
      </c>
      <c r="I160" s="62" t="str">
        <f ca="1">VLOOKUP(DATE(YEAR($A156),B156,I156),入力シート②!$B:$H,7,0)</f>
        <v/>
      </c>
      <c r="J160" s="62" t="str">
        <f ca="1">VLOOKUP(DATE(YEAR($A156),B156,J156),入力シート②!$B:$H,7,0)</f>
        <v/>
      </c>
      <c r="K160" s="62" t="str">
        <f ca="1">VLOOKUP(DATE(YEAR($A156),B156,K156),入力シート②!$B:$H,7,0)</f>
        <v/>
      </c>
      <c r="L160" s="62" t="str">
        <f ca="1">VLOOKUP(DATE(YEAR($A156),B156,L156),入力シート②!$B:$H,7,0)</f>
        <v/>
      </c>
      <c r="M160" s="62" t="str">
        <f ca="1">VLOOKUP(DATE(YEAR($A156),B156,M156),入力シート②!$B:$H,7,0)</f>
        <v/>
      </c>
      <c r="N160" s="62" t="str">
        <f ca="1">VLOOKUP(DATE(YEAR($A156),B156,N156),入力シート②!$B:$H,7,0)</f>
        <v/>
      </c>
      <c r="O160" s="62" t="str">
        <f ca="1">VLOOKUP(DATE(YEAR($A156),B156,O156),入力シート②!$B:$H,7,0)</f>
        <v/>
      </c>
      <c r="P160" s="62" t="str">
        <f ca="1">VLOOKUP(DATE(YEAR($A156),B156,P156),入力シート②!$B:$H,7,0)</f>
        <v/>
      </c>
      <c r="Q160" s="62" t="str">
        <f ca="1">VLOOKUP(DATE(YEAR($A156),B156,Q156),入力シート②!$B:$H,7,0)</f>
        <v/>
      </c>
      <c r="R160" s="62" t="str">
        <f ca="1">VLOOKUP(DATE(YEAR($A156),B156,R156),入力シート②!$B:$H,7,0)</f>
        <v/>
      </c>
      <c r="S160" s="62" t="str">
        <f ca="1">VLOOKUP(DATE(YEAR($A156),B156,S156),入力シート②!$B:$H,7,0)</f>
        <v/>
      </c>
      <c r="T160" s="62" t="str">
        <f ca="1">VLOOKUP(DATE(YEAR($A156),B156,T156),入力シート②!$B:$H,7,0)</f>
        <v/>
      </c>
      <c r="U160" s="62" t="str">
        <f ca="1">VLOOKUP(DATE(YEAR($A156),B156,U156),入力シート②!$B:$H,7,0)</f>
        <v/>
      </c>
      <c r="V160" s="62" t="str">
        <f ca="1">VLOOKUP(DATE(YEAR($A156),B156,V156),入力シート②!$B:$H,7,0)</f>
        <v/>
      </c>
      <c r="W160" s="62" t="str">
        <f ca="1">VLOOKUP(DATE(YEAR($A156),B156,W156),入力シート②!$B:$H,7,0)</f>
        <v/>
      </c>
      <c r="X160" s="62" t="str">
        <f ca="1">VLOOKUP(DATE(YEAR($A156),B156,X156),入力シート②!$B:$H,7,0)</f>
        <v/>
      </c>
      <c r="Y160" s="62" t="str">
        <f ca="1">VLOOKUP(DATE(YEAR($A156),B156,Y156),入力シート②!$B:$H,7,0)</f>
        <v/>
      </c>
      <c r="Z160" s="62" t="str">
        <f ca="1">VLOOKUP(DATE(YEAR($A156),B156,Z156),入力シート②!$B:$H,7,0)</f>
        <v/>
      </c>
      <c r="AA160" s="62" t="str">
        <f ca="1">VLOOKUP(DATE(YEAR($A156),B156,AA156),入力シート②!$B:$H,7,0)</f>
        <v/>
      </c>
      <c r="AB160" s="62" t="str">
        <f ca="1">VLOOKUP(DATE(YEAR($A156),B156,AB156),入力シート②!$B:$H,7,0)</f>
        <v/>
      </c>
      <c r="AC160" s="62" t="str">
        <f ca="1">VLOOKUP(DATE(YEAR($A156),B156,AC156),入力シート②!$B:$H,7,0)</f>
        <v/>
      </c>
      <c r="AD160" s="62" t="str">
        <f ca="1">VLOOKUP(DATE(YEAR($A156),B156,AD156),入力シート②!$B:$H,7,0)</f>
        <v/>
      </c>
      <c r="AE160" s="62" t="str">
        <f ca="1">VLOOKUP(DATE(YEAR($A156),B156,AE156),入力シート②!$B:$H,7,0)</f>
        <v/>
      </c>
      <c r="AF160" s="62" t="str">
        <f ca="1">VLOOKUP(DATE(YEAR($A156),B156,AF156),入力シート②!$B:$H,7,0)</f>
        <v/>
      </c>
      <c r="AG160" s="62" t="str">
        <f>IF(DAY(EOMONTH($A156,0))&lt;29,"",VLOOKUP(DATE(YEAR($A156),$B156,AG156),入力シート②!$B:$H,7,0))</f>
        <v/>
      </c>
      <c r="AH160" s="62" t="str">
        <f>IF(DAY(EOMONTH($A156,0))&lt;30,"",VLOOKUP(DATE(YEAR($A156),$B156,AH156),入力シート②!$B:$H,7,0))</f>
        <v/>
      </c>
      <c r="AI160" s="72" t="str">
        <f>IF(DAY(EOMONTH($A156,0))&lt;31,"",VLOOKUP(DATE(YEAR($A156),$B156,AI156),入力シート②!$B:$H,7,0))</f>
        <v/>
      </c>
      <c r="AJ160" s="111" t="s">
        <v>45</v>
      </c>
      <c r="AK160" s="112"/>
      <c r="AL160" s="112" t="str">
        <f ca="1">IF(COUNTIF(E160:AI160,"-")+COUNTIF(E160:AI160,"達成")+COUNTIF(E160:AI160,"×")=0,"",COUNTIF(E160:AI160,"達成")+COUNTIF(E160:AI160,"×"))</f>
        <v/>
      </c>
      <c r="AM160" s="112"/>
      <c r="AN160" s="112" t="s">
        <v>43</v>
      </c>
      <c r="AO160" s="112"/>
      <c r="AP160" s="109" t="str">
        <f ca="1">IF(COUNTIF(E160:AI160,"-")+COUNTIF(E160:AI160,"達成")+COUNTIF(E160:AI160,"×")=0,"",COUNTIF(E160:AI160,"達成"))</f>
        <v/>
      </c>
      <c r="AQ160" s="110"/>
      <c r="AT160" s="31">
        <f>IF(AP159="達成",1,0)</f>
        <v>0</v>
      </c>
      <c r="AU160" s="31">
        <f>IF(AP159="×",1,0)</f>
        <v>0</v>
      </c>
      <c r="AV160" s="31" t="str">
        <f ca="1">AL160</f>
        <v/>
      </c>
      <c r="AW160" s="31" t="str">
        <f ca="1">AP160</f>
        <v/>
      </c>
    </row>
    <row r="161" spans="1:49" ht="16.5" customHeight="1">
      <c r="A161" s="132">
        <f>EOMONTH(A156,0)+1</f>
        <v>47178</v>
      </c>
      <c r="B161" s="145">
        <f t="shared" ref="B161" si="785">MONTH(A161)</f>
        <v>3</v>
      </c>
      <c r="C161" s="129" t="s">
        <v>0</v>
      </c>
      <c r="D161" s="130"/>
      <c r="E161" s="63">
        <v>1</v>
      </c>
      <c r="F161" s="64">
        <v>2</v>
      </c>
      <c r="G161" s="64">
        <v>3</v>
      </c>
      <c r="H161" s="64">
        <v>4</v>
      </c>
      <c r="I161" s="64">
        <v>5</v>
      </c>
      <c r="J161" s="64">
        <v>6</v>
      </c>
      <c r="K161" s="64">
        <v>7</v>
      </c>
      <c r="L161" s="64">
        <v>8</v>
      </c>
      <c r="M161" s="64">
        <v>9</v>
      </c>
      <c r="N161" s="64">
        <v>10</v>
      </c>
      <c r="O161" s="64">
        <v>11</v>
      </c>
      <c r="P161" s="64">
        <v>12</v>
      </c>
      <c r="Q161" s="64">
        <v>13</v>
      </c>
      <c r="R161" s="64">
        <v>14</v>
      </c>
      <c r="S161" s="64">
        <v>15</v>
      </c>
      <c r="T161" s="64">
        <v>16</v>
      </c>
      <c r="U161" s="64">
        <v>17</v>
      </c>
      <c r="V161" s="64">
        <v>18</v>
      </c>
      <c r="W161" s="64">
        <v>19</v>
      </c>
      <c r="X161" s="64">
        <v>20</v>
      </c>
      <c r="Y161" s="64">
        <v>21</v>
      </c>
      <c r="Z161" s="64">
        <v>22</v>
      </c>
      <c r="AA161" s="64">
        <v>23</v>
      </c>
      <c r="AB161" s="64">
        <v>24</v>
      </c>
      <c r="AC161" s="64">
        <v>25</v>
      </c>
      <c r="AD161" s="64">
        <v>26</v>
      </c>
      <c r="AE161" s="64">
        <v>27</v>
      </c>
      <c r="AF161" s="64">
        <v>28</v>
      </c>
      <c r="AG161" s="64">
        <f>IF(DAY(EOMONTH($A161,0))&lt;29,"",29)</f>
        <v>29</v>
      </c>
      <c r="AH161" s="64">
        <f>IF(DAY(EOMONTH($A161,0))&lt;30,"",30)</f>
        <v>30</v>
      </c>
      <c r="AI161" s="67">
        <f>IF(DAY(EOMONTH($A161,0))&lt;31,"",31)</f>
        <v>31</v>
      </c>
      <c r="AJ161" s="150" t="s">
        <v>42</v>
      </c>
      <c r="AK161" s="151"/>
      <c r="AL161" s="151" t="str">
        <f>IF(COUNTIF(E163:AI163,"■")=0,"",COUNTIF(E163:AI163,"■"))</f>
        <v/>
      </c>
      <c r="AM161" s="151"/>
      <c r="AN161" s="151" t="s">
        <v>44</v>
      </c>
      <c r="AO161" s="151"/>
      <c r="AP161" s="121" t="str">
        <f>IF(COUNTIF(E163:AI163,"■")=0,"",COUNTIFS(E162:AI162,1,E163:AI163,"■")+COUNTIFS(E162:AI162,7,E163:AI163,"■"))</f>
        <v/>
      </c>
      <c r="AQ161" s="122"/>
    </row>
    <row r="162" spans="1:49" ht="16.5" customHeight="1">
      <c r="A162" s="143"/>
      <c r="B162" s="146"/>
      <c r="C162" s="123" t="s">
        <v>1</v>
      </c>
      <c r="D162" s="124"/>
      <c r="E162" s="68">
        <f>WEEKDAY(DATE(YEAR($A161),$B161,E161),1)</f>
        <v>5</v>
      </c>
      <c r="F162" s="69">
        <f t="shared" ref="F162" si="786">WEEKDAY(DATE(YEAR($A161),$B161,F161),1)</f>
        <v>6</v>
      </c>
      <c r="G162" s="69">
        <f t="shared" ref="G162" si="787">WEEKDAY(DATE(YEAR($A161),$B161,G161),1)</f>
        <v>7</v>
      </c>
      <c r="H162" s="69">
        <f t="shared" ref="H162" si="788">WEEKDAY(DATE(YEAR($A161),$B161,H161),1)</f>
        <v>1</v>
      </c>
      <c r="I162" s="69">
        <f t="shared" ref="I162" si="789">WEEKDAY(DATE(YEAR($A161),$B161,I161),1)</f>
        <v>2</v>
      </c>
      <c r="J162" s="69">
        <f t="shared" ref="J162" si="790">WEEKDAY(DATE(YEAR($A161),$B161,J161),1)</f>
        <v>3</v>
      </c>
      <c r="K162" s="69">
        <f t="shared" ref="K162" si="791">WEEKDAY(DATE(YEAR($A161),$B161,K161),1)</f>
        <v>4</v>
      </c>
      <c r="L162" s="69">
        <f t="shared" ref="L162" si="792">WEEKDAY(DATE(YEAR($A161),$B161,L161),1)</f>
        <v>5</v>
      </c>
      <c r="M162" s="69">
        <f t="shared" ref="M162" si="793">WEEKDAY(DATE(YEAR($A161),$B161,M161),1)</f>
        <v>6</v>
      </c>
      <c r="N162" s="69">
        <f t="shared" ref="N162" si="794">WEEKDAY(DATE(YEAR($A161),$B161,N161),1)</f>
        <v>7</v>
      </c>
      <c r="O162" s="69">
        <f t="shared" ref="O162" si="795">WEEKDAY(DATE(YEAR($A161),$B161,O161),1)</f>
        <v>1</v>
      </c>
      <c r="P162" s="69">
        <f t="shared" ref="P162" si="796">WEEKDAY(DATE(YEAR($A161),$B161,P161),1)</f>
        <v>2</v>
      </c>
      <c r="Q162" s="69">
        <f t="shared" ref="Q162" si="797">WEEKDAY(DATE(YEAR($A161),$B161,Q161),1)</f>
        <v>3</v>
      </c>
      <c r="R162" s="69">
        <f t="shared" ref="R162" si="798">WEEKDAY(DATE(YEAR($A161),$B161,R161),1)</f>
        <v>4</v>
      </c>
      <c r="S162" s="69">
        <f t="shared" ref="S162" si="799">WEEKDAY(DATE(YEAR($A161),$B161,S161),1)</f>
        <v>5</v>
      </c>
      <c r="T162" s="69">
        <f t="shared" ref="T162" si="800">WEEKDAY(DATE(YEAR($A161),$B161,T161),1)</f>
        <v>6</v>
      </c>
      <c r="U162" s="69">
        <f t="shared" ref="U162" si="801">WEEKDAY(DATE(YEAR($A161),$B161,U161),1)</f>
        <v>7</v>
      </c>
      <c r="V162" s="69">
        <f t="shared" ref="V162" si="802">WEEKDAY(DATE(YEAR($A161),$B161,V161),1)</f>
        <v>1</v>
      </c>
      <c r="W162" s="69">
        <f t="shared" ref="W162" si="803">WEEKDAY(DATE(YEAR($A161),$B161,W161),1)</f>
        <v>2</v>
      </c>
      <c r="X162" s="69">
        <f t="shared" ref="X162" si="804">WEEKDAY(DATE(YEAR($A161),$B161,X161),1)</f>
        <v>3</v>
      </c>
      <c r="Y162" s="69">
        <f t="shared" ref="Y162" si="805">WEEKDAY(DATE(YEAR($A161),$B161,Y161),1)</f>
        <v>4</v>
      </c>
      <c r="Z162" s="69">
        <f t="shared" ref="Z162" si="806">WEEKDAY(DATE(YEAR($A161),$B161,Z161),1)</f>
        <v>5</v>
      </c>
      <c r="AA162" s="69">
        <f t="shared" ref="AA162" si="807">WEEKDAY(DATE(YEAR($A161),$B161,AA161),1)</f>
        <v>6</v>
      </c>
      <c r="AB162" s="69">
        <f t="shared" ref="AB162" si="808">WEEKDAY(DATE(YEAR($A161),$B161,AB161),1)</f>
        <v>7</v>
      </c>
      <c r="AC162" s="69">
        <f t="shared" ref="AC162" si="809">WEEKDAY(DATE(YEAR($A161),$B161,AC161),1)</f>
        <v>1</v>
      </c>
      <c r="AD162" s="69">
        <f t="shared" ref="AD162" si="810">WEEKDAY(DATE(YEAR($A161),$B161,AD161),1)</f>
        <v>2</v>
      </c>
      <c r="AE162" s="69">
        <f t="shared" ref="AE162" si="811">WEEKDAY(DATE(YEAR($A161),$B161,AE161),1)</f>
        <v>3</v>
      </c>
      <c r="AF162" s="69">
        <f t="shared" ref="AF162" si="812">WEEKDAY(DATE(YEAR($A161),$B161,AF161),1)</f>
        <v>4</v>
      </c>
      <c r="AG162" s="69">
        <f>IF(DAY(EOMONTH($A161,0))&lt;29,"",WEEKDAY(DATE(YEAR($A161),$B161,AG161),1))</f>
        <v>5</v>
      </c>
      <c r="AH162" s="69">
        <f>IF(DAY(EOMONTH($A161,0))&lt;30,"",WEEKDAY(DATE(YEAR($A161),$B161,AH161),1))</f>
        <v>6</v>
      </c>
      <c r="AI162" s="70">
        <f>IF(DAY(EOMONTH($A161,0))&lt;31,"",WEEKDAY(DATE(YEAR($A161),$B161,AI161),1))</f>
        <v>7</v>
      </c>
      <c r="AJ162" s="115" t="s">
        <v>37</v>
      </c>
      <c r="AK162" s="116"/>
      <c r="AL162" s="116"/>
      <c r="AM162" s="116"/>
      <c r="AN162" s="116"/>
      <c r="AO162" s="116"/>
      <c r="AP162" s="117" t="str">
        <f>IF(COUNTIF(E163:AI163,"■")=0,"",COUNTIF(E164:AI164,"○")+COUNTIF(E164:AI164,"●"))</f>
        <v/>
      </c>
      <c r="AQ162" s="118"/>
      <c r="AR162" s="10"/>
    </row>
    <row r="163" spans="1:49" ht="16.5" customHeight="1">
      <c r="A163" s="143"/>
      <c r="B163" s="146"/>
      <c r="C163" s="123" t="s">
        <v>2</v>
      </c>
      <c r="D163" s="124"/>
      <c r="E163" s="65" t="str">
        <f>IF(VLOOKUP(DATE(YEAR($A161),$B161,E161),入力シート②!$B:$H,3,0)=0,"",VLOOKUP(DATE(YEAR($A161),$B161,E161),入力シート②!$B:$H,3,0))</f>
        <v/>
      </c>
      <c r="F163" s="66" t="str">
        <f>IF(VLOOKUP(DATE(YEAR($A161),$B161,F161),入力シート②!$B:$H,3,0)=0,"",VLOOKUP(DATE(YEAR($A161),$B161,F161),入力シート②!$B:$H,3,0))</f>
        <v/>
      </c>
      <c r="G163" s="66" t="str">
        <f>IF(VLOOKUP(DATE(YEAR($A161),$B161,G161),入力シート②!$B:$H,3,0)=0,"",VLOOKUP(DATE(YEAR($A161),$B161,G161),入力シート②!$B:$H,3,0))</f>
        <v/>
      </c>
      <c r="H163" s="66" t="str">
        <f>IF(VLOOKUP(DATE(YEAR($A161),$B161,H161),入力シート②!$B:$H,3,0)=0,"",VLOOKUP(DATE(YEAR($A161),$B161,H161),入力シート②!$B:$H,3,0))</f>
        <v/>
      </c>
      <c r="I163" s="66" t="str">
        <f>IF(VLOOKUP(DATE(YEAR($A161),$B161,I161),入力シート②!$B:$H,3,0)=0,"",VLOOKUP(DATE(YEAR($A161),$B161,I161),入力シート②!$B:$H,3,0))</f>
        <v/>
      </c>
      <c r="J163" s="66" t="str">
        <f>IF(VLOOKUP(DATE(YEAR($A161),$B161,J161),入力シート②!$B:$H,3,0)=0,"",VLOOKUP(DATE(YEAR($A161),$B161,J161),入力シート②!$B:$H,3,0))</f>
        <v/>
      </c>
      <c r="K163" s="66" t="str">
        <f>IF(VLOOKUP(DATE(YEAR($A161),$B161,K161),入力シート②!$B:$H,3,0)=0,"",VLOOKUP(DATE(YEAR($A161),$B161,K161),入力シート②!$B:$H,3,0))</f>
        <v/>
      </c>
      <c r="L163" s="66" t="str">
        <f>IF(VLOOKUP(DATE(YEAR($A161),$B161,L161),入力シート②!$B:$H,3,0)=0,"",VLOOKUP(DATE(YEAR($A161),$B161,L161),入力シート②!$B:$H,3,0))</f>
        <v/>
      </c>
      <c r="M163" s="66" t="str">
        <f>IF(VLOOKUP(DATE(YEAR($A161),$B161,M161),入力シート②!$B:$H,3,0)=0,"",VLOOKUP(DATE(YEAR($A161),$B161,M161),入力シート②!$B:$H,3,0))</f>
        <v/>
      </c>
      <c r="N163" s="66" t="str">
        <f>IF(VLOOKUP(DATE(YEAR($A161),$B161,N161),入力シート②!$B:$H,3,0)=0,"",VLOOKUP(DATE(YEAR($A161),$B161,N161),入力シート②!$B:$H,3,0))</f>
        <v/>
      </c>
      <c r="O163" s="66" t="str">
        <f>IF(VLOOKUP(DATE(YEAR($A161),$B161,O161),入力シート②!$B:$H,3,0)=0,"",VLOOKUP(DATE(YEAR($A161),$B161,O161),入力シート②!$B:$H,3,0))</f>
        <v/>
      </c>
      <c r="P163" s="66" t="str">
        <f>IF(VLOOKUP(DATE(YEAR($A161),$B161,P161),入力シート②!$B:$H,3,0)=0,"",VLOOKUP(DATE(YEAR($A161),$B161,P161),入力シート②!$B:$H,3,0))</f>
        <v/>
      </c>
      <c r="Q163" s="66" t="str">
        <f>IF(VLOOKUP(DATE(YEAR($A161),$B161,Q161),入力シート②!$B:$H,3,0)=0,"",VLOOKUP(DATE(YEAR($A161),$B161,Q161),入力シート②!$B:$H,3,0))</f>
        <v/>
      </c>
      <c r="R163" s="66" t="str">
        <f>IF(VLOOKUP(DATE(YEAR($A161),$B161,R161),入力シート②!$B:$H,3,0)=0,"",VLOOKUP(DATE(YEAR($A161),$B161,R161),入力シート②!$B:$H,3,0))</f>
        <v/>
      </c>
      <c r="S163" s="66" t="str">
        <f>IF(VLOOKUP(DATE(YEAR($A161),$B161,S161),入力シート②!$B:$H,3,0)=0,"",VLOOKUP(DATE(YEAR($A161),$B161,S161),入力シート②!$B:$H,3,0))</f>
        <v/>
      </c>
      <c r="T163" s="66" t="str">
        <f>IF(VLOOKUP(DATE(YEAR($A161),$B161,T161),入力シート②!$B:$H,3,0)=0,"",VLOOKUP(DATE(YEAR($A161),$B161,T161),入力シート②!$B:$H,3,0))</f>
        <v/>
      </c>
      <c r="U163" s="66" t="str">
        <f>IF(VLOOKUP(DATE(YEAR($A161),$B161,U161),入力シート②!$B:$H,3,0)=0,"",VLOOKUP(DATE(YEAR($A161),$B161,U161),入力シート②!$B:$H,3,0))</f>
        <v/>
      </c>
      <c r="V163" s="66" t="str">
        <f>IF(VLOOKUP(DATE(YEAR($A161),$B161,V161),入力シート②!$B:$H,3,0)=0,"",VLOOKUP(DATE(YEAR($A161),$B161,V161),入力シート②!$B:$H,3,0))</f>
        <v/>
      </c>
      <c r="W163" s="66" t="str">
        <f>IF(VLOOKUP(DATE(YEAR($A161),$B161,W161),入力シート②!$B:$H,3,0)=0,"",VLOOKUP(DATE(YEAR($A161),$B161,W161),入力シート②!$B:$H,3,0))</f>
        <v/>
      </c>
      <c r="X163" s="66" t="str">
        <f>IF(VLOOKUP(DATE(YEAR($A161),$B161,X161),入力シート②!$B:$H,3,0)=0,"",VLOOKUP(DATE(YEAR($A161),$B161,X161),入力シート②!$B:$H,3,0))</f>
        <v/>
      </c>
      <c r="Y163" s="66" t="str">
        <f>IF(VLOOKUP(DATE(YEAR($A161),$B161,Y161),入力シート②!$B:$H,3,0)=0,"",VLOOKUP(DATE(YEAR($A161),$B161,Y161),入力シート②!$B:$H,3,0))</f>
        <v/>
      </c>
      <c r="Z163" s="66" t="str">
        <f>IF(VLOOKUP(DATE(YEAR($A161),$B161,Z161),入力シート②!$B:$H,3,0)=0,"",VLOOKUP(DATE(YEAR($A161),$B161,Z161),入力シート②!$B:$H,3,0))</f>
        <v/>
      </c>
      <c r="AA163" s="66" t="str">
        <f>IF(VLOOKUP(DATE(YEAR($A161),$B161,AA161),入力シート②!$B:$H,3,0)=0,"",VLOOKUP(DATE(YEAR($A161),$B161,AA161),入力シート②!$B:$H,3,0))</f>
        <v/>
      </c>
      <c r="AB163" s="66" t="str">
        <f>IF(VLOOKUP(DATE(YEAR($A161),$B161,AB161),入力シート②!$B:$H,3,0)=0,"",VLOOKUP(DATE(YEAR($A161),$B161,AB161),入力シート②!$B:$H,3,0))</f>
        <v/>
      </c>
      <c r="AC163" s="66" t="str">
        <f>IF(VLOOKUP(DATE(YEAR($A161),$B161,AC161),入力シート②!$B:$H,3,0)=0,"",VLOOKUP(DATE(YEAR($A161),$B161,AC161),入力シート②!$B:$H,3,0))</f>
        <v/>
      </c>
      <c r="AD163" s="66" t="str">
        <f>IF(VLOOKUP(DATE(YEAR($A161),$B161,AD161),入力シート②!$B:$H,3,0)=0,"",VLOOKUP(DATE(YEAR($A161),$B161,AD161),入力シート②!$B:$H,3,0))</f>
        <v/>
      </c>
      <c r="AE163" s="66" t="str">
        <f>IF(VLOOKUP(DATE(YEAR($A161),$B161,AE161),入力シート②!$B:$H,3,0)=0,"",VLOOKUP(DATE(YEAR($A161),$B161,AE161),入力シート②!$B:$H,3,0))</f>
        <v/>
      </c>
      <c r="AF163" s="66" t="str">
        <f>IF(VLOOKUP(DATE(YEAR($A161),$B161,AF161),入力シート②!$B:$H,3,0)=0,"",VLOOKUP(DATE(YEAR($A161),$B161,AF161),入力シート②!$B:$H,3,0))</f>
        <v/>
      </c>
      <c r="AG163" s="66" t="str">
        <f>IF(DAY(EOMONTH($A161,0))&lt;29,"",IF(VLOOKUP(DATE(YEAR($A161),$B161,AG161),入力シート②!$B:$H,3,0)=0,"",VLOOKUP(DATE(YEAR($A161),$B161,AG161),入力シート②!$B:$H,3,0)))</f>
        <v/>
      </c>
      <c r="AH163" s="66" t="str">
        <f>IF(DAY(EOMONTH($A161,0))&lt;30,"",IF(VLOOKUP(DATE(YEAR($A161),$B161,AH161),入力シート②!$B:$H,3,0)=0,"",VLOOKUP(DATE(YEAR($A161),$B161,AH161),入力シート②!$B:$H,3,0)))</f>
        <v/>
      </c>
      <c r="AI163" s="71" t="str">
        <f>IF(DAY(EOMONTH($A161,0))&lt;31,"",IF(VLOOKUP(DATE(YEAR($A161),$B161,AI161),入力シート②!$B:$H,3,0)=0,"",VLOOKUP(DATE(YEAR($A161),$B161,AI161),入力シート②!$B:$H,3,0)))</f>
        <v/>
      </c>
      <c r="AJ163" s="115" t="s">
        <v>38</v>
      </c>
      <c r="AK163" s="116"/>
      <c r="AL163" s="116"/>
      <c r="AM163" s="116"/>
      <c r="AN163" s="116"/>
      <c r="AO163" s="116"/>
      <c r="AP163" s="119" t="str">
        <f>IF(COUNTIF(E163:AI163,"■")=0,"",ROUNDDOWN(AP162/AL161,4))</f>
        <v/>
      </c>
      <c r="AQ163" s="120"/>
      <c r="AR163" s="11"/>
      <c r="AS163" s="43"/>
      <c r="AT163" s="113" t="s">
        <v>47</v>
      </c>
      <c r="AU163" s="113" t="s">
        <v>9</v>
      </c>
      <c r="AV163" s="113" t="s">
        <v>45</v>
      </c>
      <c r="AW163" s="113" t="s">
        <v>43</v>
      </c>
    </row>
    <row r="164" spans="1:49" ht="16.5" customHeight="1">
      <c r="A164" s="143"/>
      <c r="B164" s="146"/>
      <c r="C164" s="125" t="s">
        <v>36</v>
      </c>
      <c r="D164" s="126"/>
      <c r="E164" s="65" t="str">
        <f>IF(VLOOKUP(DATE(YEAR($A161),$B161,E161),入力シート②!$B:$H,4,0)=0,"",VLOOKUP(DATE(YEAR($A161),$B161,E161),入力シート②!$B:$H,4,0))</f>
        <v/>
      </c>
      <c r="F164" s="66" t="str">
        <f>IF(VLOOKUP(DATE(YEAR($A161),$B161,F161),入力シート②!$B:$H,4,0)=0,"",VLOOKUP(DATE(YEAR($A161),$B161,F161),入力シート②!$B:$H,4,0))</f>
        <v/>
      </c>
      <c r="G164" s="66" t="str">
        <f>IF(VLOOKUP(DATE(YEAR($A161),$B161,G161),入力シート②!$B:$H,4,0)=0,"",VLOOKUP(DATE(YEAR($A161),$B161,G161),入力シート②!$B:$H,4,0))</f>
        <v/>
      </c>
      <c r="H164" s="66" t="str">
        <f>IF(VLOOKUP(DATE(YEAR($A161),$B161,H161),入力シート②!$B:$H,4,0)=0,"",VLOOKUP(DATE(YEAR($A161),$B161,H161),入力シート②!$B:$H,4,0))</f>
        <v/>
      </c>
      <c r="I164" s="66" t="str">
        <f>IF(VLOOKUP(DATE(YEAR($A161),$B161,I161),入力シート②!$B:$H,4,0)=0,"",VLOOKUP(DATE(YEAR($A161),$B161,I161),入力シート②!$B:$H,4,0))</f>
        <v/>
      </c>
      <c r="J164" s="66" t="str">
        <f>IF(VLOOKUP(DATE(YEAR($A161),$B161,J161),入力シート②!$B:$H,4,0)=0,"",VLOOKUP(DATE(YEAR($A161),$B161,J161),入力シート②!$B:$H,4,0))</f>
        <v/>
      </c>
      <c r="K164" s="66" t="str">
        <f>IF(VLOOKUP(DATE(YEAR($A161),$B161,K161),入力シート②!$B:$H,4,0)=0,"",VLOOKUP(DATE(YEAR($A161),$B161,K161),入力シート②!$B:$H,4,0))</f>
        <v/>
      </c>
      <c r="L164" s="66" t="str">
        <f>IF(VLOOKUP(DATE(YEAR($A161),$B161,L161),入力シート②!$B:$H,4,0)=0,"",VLOOKUP(DATE(YEAR($A161),$B161,L161),入力シート②!$B:$H,4,0))</f>
        <v/>
      </c>
      <c r="M164" s="66" t="str">
        <f>IF(VLOOKUP(DATE(YEAR($A161),$B161,M161),入力シート②!$B:$H,4,0)=0,"",VLOOKUP(DATE(YEAR($A161),$B161,M161),入力シート②!$B:$H,4,0))</f>
        <v/>
      </c>
      <c r="N164" s="66" t="str">
        <f>IF(VLOOKUP(DATE(YEAR($A161),$B161,N161),入力シート②!$B:$H,4,0)=0,"",VLOOKUP(DATE(YEAR($A161),$B161,N161),入力シート②!$B:$H,4,0))</f>
        <v/>
      </c>
      <c r="O164" s="66" t="str">
        <f>IF(VLOOKUP(DATE(YEAR($A161),$B161,O161),入力シート②!$B:$H,4,0)=0,"",VLOOKUP(DATE(YEAR($A161),$B161,O161),入力シート②!$B:$H,4,0))</f>
        <v/>
      </c>
      <c r="P164" s="66" t="str">
        <f>IF(VLOOKUP(DATE(YEAR($A161),$B161,P161),入力シート②!$B:$H,4,0)=0,"",VLOOKUP(DATE(YEAR($A161),$B161,P161),入力シート②!$B:$H,4,0))</f>
        <v/>
      </c>
      <c r="Q164" s="66" t="str">
        <f>IF(VLOOKUP(DATE(YEAR($A161),$B161,Q161),入力シート②!$B:$H,4,0)=0,"",VLOOKUP(DATE(YEAR($A161),$B161,Q161),入力シート②!$B:$H,4,0))</f>
        <v/>
      </c>
      <c r="R164" s="66" t="str">
        <f>IF(VLOOKUP(DATE(YEAR($A161),$B161,R161),入力シート②!$B:$H,4,0)=0,"",VLOOKUP(DATE(YEAR($A161),$B161,R161),入力シート②!$B:$H,4,0))</f>
        <v/>
      </c>
      <c r="S164" s="66" t="str">
        <f>IF(VLOOKUP(DATE(YEAR($A161),$B161,S161),入力シート②!$B:$H,4,0)=0,"",VLOOKUP(DATE(YEAR($A161),$B161,S161),入力シート②!$B:$H,4,0))</f>
        <v/>
      </c>
      <c r="T164" s="66" t="str">
        <f>IF(VLOOKUP(DATE(YEAR($A161),$B161,T161),入力シート②!$B:$H,4,0)=0,"",VLOOKUP(DATE(YEAR($A161),$B161,T161),入力シート②!$B:$H,4,0))</f>
        <v/>
      </c>
      <c r="U164" s="66" t="str">
        <f>IF(VLOOKUP(DATE(YEAR($A161),$B161,U161),入力シート②!$B:$H,4,0)=0,"",VLOOKUP(DATE(YEAR($A161),$B161,U161),入力シート②!$B:$H,4,0))</f>
        <v/>
      </c>
      <c r="V164" s="66" t="str">
        <f>IF(VLOOKUP(DATE(YEAR($A161),$B161,V161),入力シート②!$B:$H,4,0)=0,"",VLOOKUP(DATE(YEAR($A161),$B161,V161),入力シート②!$B:$H,4,0))</f>
        <v/>
      </c>
      <c r="W164" s="66" t="str">
        <f>IF(VLOOKUP(DATE(YEAR($A161),$B161,W161),入力シート②!$B:$H,4,0)=0,"",VLOOKUP(DATE(YEAR($A161),$B161,W161),入力シート②!$B:$H,4,0))</f>
        <v/>
      </c>
      <c r="X164" s="66" t="str">
        <f>IF(VLOOKUP(DATE(YEAR($A161),$B161,X161),入力シート②!$B:$H,4,0)=0,"",VLOOKUP(DATE(YEAR($A161),$B161,X161),入力シート②!$B:$H,4,0))</f>
        <v/>
      </c>
      <c r="Y164" s="66" t="str">
        <f>IF(VLOOKUP(DATE(YEAR($A161),$B161,Y161),入力シート②!$B:$H,4,0)=0,"",VLOOKUP(DATE(YEAR($A161),$B161,Y161),入力シート②!$B:$H,4,0))</f>
        <v/>
      </c>
      <c r="Z164" s="66" t="str">
        <f>IF(VLOOKUP(DATE(YEAR($A161),$B161,Z161),入力シート②!$B:$H,4,0)=0,"",VLOOKUP(DATE(YEAR($A161),$B161,Z161),入力シート②!$B:$H,4,0))</f>
        <v/>
      </c>
      <c r="AA164" s="66" t="str">
        <f>IF(VLOOKUP(DATE(YEAR($A161),$B161,AA161),入力シート②!$B:$H,4,0)=0,"",VLOOKUP(DATE(YEAR($A161),$B161,AA161),入力シート②!$B:$H,4,0))</f>
        <v/>
      </c>
      <c r="AB164" s="66" t="str">
        <f>IF(VLOOKUP(DATE(YEAR($A161),$B161,AB161),入力シート②!$B:$H,4,0)=0,"",VLOOKUP(DATE(YEAR($A161),$B161,AB161),入力シート②!$B:$H,4,0))</f>
        <v/>
      </c>
      <c r="AC164" s="66" t="str">
        <f>IF(VLOOKUP(DATE(YEAR($A161),$B161,AC161),入力シート②!$B:$H,4,0)=0,"",VLOOKUP(DATE(YEAR($A161),$B161,AC161),入力シート②!$B:$H,4,0))</f>
        <v/>
      </c>
      <c r="AD164" s="66" t="str">
        <f>IF(VLOOKUP(DATE(YEAR($A161),$B161,AD161),入力シート②!$B:$H,4,0)=0,"",VLOOKUP(DATE(YEAR($A161),$B161,AD161),入力シート②!$B:$H,4,0))</f>
        <v/>
      </c>
      <c r="AE164" s="66" t="str">
        <f>IF(VLOOKUP(DATE(YEAR($A161),$B161,AE161),入力シート②!$B:$H,4,0)=0,"",VLOOKUP(DATE(YEAR($A161),$B161,AE161),入力シート②!$B:$H,4,0))</f>
        <v/>
      </c>
      <c r="AF164" s="66" t="str">
        <f>IF(VLOOKUP(DATE(YEAR($A161),$B161,AF161),入力シート②!$B:$H,4,0)=0,"",VLOOKUP(DATE(YEAR($A161),$B161,AF161),入力シート②!$B:$H,4,0))</f>
        <v/>
      </c>
      <c r="AG164" s="66" t="str">
        <f>IF(DAY(EOMONTH($A161,0))&lt;29,"",IF(VLOOKUP(DATE(YEAR($A161),$B161,AG161),入力シート②!$B:$H,4,0)=0,"",VLOOKUP(DATE(YEAR($A161),$B161,AG161),入力シート②!$B:$H,4,0)))</f>
        <v/>
      </c>
      <c r="AH164" s="66" t="str">
        <f>IF(DAY(EOMONTH($A161,0))&lt;30,"",IF(VLOOKUP(DATE(YEAR($A161),$B161,AH161),入力シート②!$B:$H,4,0)=0,"",VLOOKUP(DATE(YEAR($A161),$B161,AH161),入力シート②!$B:$H,4,0)))</f>
        <v/>
      </c>
      <c r="AI164" s="71" t="str">
        <f>IF(DAY(EOMONTH($A161,0))&lt;31,"",IF(VLOOKUP(DATE(YEAR($A161),$B161,AI161),入力シート②!$B:$H,4,0)=0,"",VLOOKUP(DATE(YEAR($A161),$B161,AI161),入力シート②!$B:$H,4,0)))</f>
        <v/>
      </c>
      <c r="AJ164" s="131" t="s">
        <v>8</v>
      </c>
      <c r="AK164" s="109"/>
      <c r="AL164" s="109"/>
      <c r="AM164" s="109"/>
      <c r="AN164" s="109"/>
      <c r="AO164" s="109"/>
      <c r="AP164" s="109" t="str">
        <f>IF(COUNTIF(E163:AI163,"■")=0,"",IF(OR(AP162&gt;=AP161,AP163&gt;=0.285),"達成","×"))</f>
        <v/>
      </c>
      <c r="AQ164" s="110"/>
      <c r="AT164" s="114"/>
      <c r="AU164" s="114"/>
      <c r="AV164" s="114"/>
      <c r="AW164" s="114"/>
    </row>
    <row r="165" spans="1:49" ht="16.5" customHeight="1">
      <c r="A165" s="144"/>
      <c r="B165" s="147"/>
      <c r="C165" s="127" t="s">
        <v>4</v>
      </c>
      <c r="D165" s="128"/>
      <c r="E165" s="61" t="str">
        <f ca="1">VLOOKUP(DATE(YEAR($A161),B161,E161),入力シート②!$B:$H,7,0)</f>
        <v/>
      </c>
      <c r="F165" s="62" t="str">
        <f ca="1">VLOOKUP(DATE(YEAR($A161),B161,F161),入力シート②!$B:$H,7,0)</f>
        <v/>
      </c>
      <c r="G165" s="62" t="str">
        <f ca="1">VLOOKUP(DATE(YEAR($A161),B161,G161),入力シート②!$B:$H,7,0)</f>
        <v/>
      </c>
      <c r="H165" s="62" t="str">
        <f ca="1">VLOOKUP(DATE(YEAR($A161),B161,H161),入力シート②!$B:$H,7,0)</f>
        <v/>
      </c>
      <c r="I165" s="62" t="str">
        <f ca="1">VLOOKUP(DATE(YEAR($A161),B161,I161),入力シート②!$B:$H,7,0)</f>
        <v/>
      </c>
      <c r="J165" s="62" t="str">
        <f ca="1">VLOOKUP(DATE(YEAR($A161),B161,J161),入力シート②!$B:$H,7,0)</f>
        <v/>
      </c>
      <c r="K165" s="62" t="str">
        <f ca="1">VLOOKUP(DATE(YEAR($A161),B161,K161),入力シート②!$B:$H,7,0)</f>
        <v/>
      </c>
      <c r="L165" s="62" t="str">
        <f ca="1">VLOOKUP(DATE(YEAR($A161),B161,L161),入力シート②!$B:$H,7,0)</f>
        <v/>
      </c>
      <c r="M165" s="62" t="str">
        <f ca="1">VLOOKUP(DATE(YEAR($A161),B161,M161),入力シート②!$B:$H,7,0)</f>
        <v/>
      </c>
      <c r="N165" s="62" t="str">
        <f ca="1">VLOOKUP(DATE(YEAR($A161),B161,N161),入力シート②!$B:$H,7,0)</f>
        <v/>
      </c>
      <c r="O165" s="62" t="str">
        <f ca="1">VLOOKUP(DATE(YEAR($A161),B161,O161),入力シート②!$B:$H,7,0)</f>
        <v/>
      </c>
      <c r="P165" s="62" t="str">
        <f ca="1">VLOOKUP(DATE(YEAR($A161),B161,P161),入力シート②!$B:$H,7,0)</f>
        <v/>
      </c>
      <c r="Q165" s="62" t="str">
        <f ca="1">VLOOKUP(DATE(YEAR($A161),B161,Q161),入力シート②!$B:$H,7,0)</f>
        <v/>
      </c>
      <c r="R165" s="62" t="str">
        <f ca="1">VLOOKUP(DATE(YEAR($A161),B161,R161),入力シート②!$B:$H,7,0)</f>
        <v/>
      </c>
      <c r="S165" s="62" t="str">
        <f ca="1">VLOOKUP(DATE(YEAR($A161),B161,S161),入力シート②!$B:$H,7,0)</f>
        <v/>
      </c>
      <c r="T165" s="62" t="str">
        <f ca="1">VLOOKUP(DATE(YEAR($A161),B161,T161),入力シート②!$B:$H,7,0)</f>
        <v/>
      </c>
      <c r="U165" s="62" t="str">
        <f ca="1">VLOOKUP(DATE(YEAR($A161),B161,U161),入力シート②!$B:$H,7,0)</f>
        <v/>
      </c>
      <c r="V165" s="62" t="str">
        <f ca="1">VLOOKUP(DATE(YEAR($A161),B161,V161),入力シート②!$B:$H,7,0)</f>
        <v/>
      </c>
      <c r="W165" s="62" t="str">
        <f ca="1">VLOOKUP(DATE(YEAR($A161),B161,W161),入力シート②!$B:$H,7,0)</f>
        <v/>
      </c>
      <c r="X165" s="62" t="str">
        <f ca="1">VLOOKUP(DATE(YEAR($A161),B161,X161),入力シート②!$B:$H,7,0)</f>
        <v/>
      </c>
      <c r="Y165" s="62" t="str">
        <f ca="1">VLOOKUP(DATE(YEAR($A161),B161,Y161),入力シート②!$B:$H,7,0)</f>
        <v/>
      </c>
      <c r="Z165" s="62" t="str">
        <f ca="1">VLOOKUP(DATE(YEAR($A161),B161,Z161),入力シート②!$B:$H,7,0)</f>
        <v/>
      </c>
      <c r="AA165" s="62" t="str">
        <f ca="1">VLOOKUP(DATE(YEAR($A161),B161,AA161),入力シート②!$B:$H,7,0)</f>
        <v/>
      </c>
      <c r="AB165" s="62" t="str">
        <f ca="1">VLOOKUP(DATE(YEAR($A161),B161,AB161),入力シート②!$B:$H,7,0)</f>
        <v/>
      </c>
      <c r="AC165" s="62" t="str">
        <f ca="1">VLOOKUP(DATE(YEAR($A161),B161,AC161),入力シート②!$B:$H,7,0)</f>
        <v/>
      </c>
      <c r="AD165" s="62" t="str">
        <f ca="1">VLOOKUP(DATE(YEAR($A161),B161,AD161),入力シート②!$B:$H,7,0)</f>
        <v/>
      </c>
      <c r="AE165" s="62" t="str">
        <f ca="1">VLOOKUP(DATE(YEAR($A161),B161,AE161),入力シート②!$B:$H,7,0)</f>
        <v/>
      </c>
      <c r="AF165" s="62" t="str">
        <f ca="1">VLOOKUP(DATE(YEAR($A161),B161,AF161),入力シート②!$B:$H,7,0)</f>
        <v/>
      </c>
      <c r="AG165" s="62" t="str">
        <f ca="1">IF(DAY(EOMONTH($A161,0))&lt;29,"",VLOOKUP(DATE(YEAR($A161),$B161,AG161),入力シート②!$B:$H,7,0))</f>
        <v/>
      </c>
      <c r="AH165" s="62" t="str">
        <f ca="1">IF(DAY(EOMONTH($A161,0))&lt;30,"",VLOOKUP(DATE(YEAR($A161),$B161,AH161),入力シート②!$B:$H,7,0))</f>
        <v/>
      </c>
      <c r="AI165" s="72" t="str">
        <f ca="1">IF(DAY(EOMONTH($A161,0))&lt;31,"",VLOOKUP(DATE(YEAR($A161),$B161,AI161),入力シート②!$B:$H,7,0))</f>
        <v/>
      </c>
      <c r="AJ165" s="111" t="s">
        <v>45</v>
      </c>
      <c r="AK165" s="112"/>
      <c r="AL165" s="112" t="str">
        <f ca="1">IF(COUNTIF(E165:AI165,"-")+COUNTIF(E165:AI165,"達成")+COUNTIF(E165:AI165,"×")=0,"",COUNTIF(E165:AI165,"達成")+COUNTIF(E165:AI165,"×"))</f>
        <v/>
      </c>
      <c r="AM165" s="112"/>
      <c r="AN165" s="112" t="s">
        <v>43</v>
      </c>
      <c r="AO165" s="112"/>
      <c r="AP165" s="109" t="str">
        <f ca="1">IF(COUNTIF(E165:AI165,"-")+COUNTIF(E165:AI165,"達成")+COUNTIF(E165:AI165,"×")=0,"",COUNTIF(E165:AI165,"達成"))</f>
        <v/>
      </c>
      <c r="AQ165" s="110"/>
      <c r="AT165" s="31">
        <f>IF(AP164="達成",1,0)</f>
        <v>0</v>
      </c>
      <c r="AU165" s="31">
        <f>IF(AP164="×",1,0)</f>
        <v>0</v>
      </c>
      <c r="AV165" s="31" t="str">
        <f ca="1">AL165</f>
        <v/>
      </c>
      <c r="AW165" s="31" t="str">
        <f ca="1">AP165</f>
        <v/>
      </c>
    </row>
    <row r="166" spans="1:49" ht="16.5" customHeight="1">
      <c r="A166" s="132">
        <f>EOMONTH(A161,0)+1</f>
        <v>47209</v>
      </c>
      <c r="B166" s="145">
        <f t="shared" ref="B166" si="813">MONTH(A166)</f>
        <v>4</v>
      </c>
      <c r="C166" s="129" t="s">
        <v>0</v>
      </c>
      <c r="D166" s="130"/>
      <c r="E166" s="63">
        <v>1</v>
      </c>
      <c r="F166" s="64">
        <v>2</v>
      </c>
      <c r="G166" s="64">
        <v>3</v>
      </c>
      <c r="H166" s="64">
        <v>4</v>
      </c>
      <c r="I166" s="64">
        <v>5</v>
      </c>
      <c r="J166" s="64">
        <v>6</v>
      </c>
      <c r="K166" s="64">
        <v>7</v>
      </c>
      <c r="L166" s="64">
        <v>8</v>
      </c>
      <c r="M166" s="64">
        <v>9</v>
      </c>
      <c r="N166" s="64">
        <v>10</v>
      </c>
      <c r="O166" s="64">
        <v>11</v>
      </c>
      <c r="P166" s="64">
        <v>12</v>
      </c>
      <c r="Q166" s="64">
        <v>13</v>
      </c>
      <c r="R166" s="64">
        <v>14</v>
      </c>
      <c r="S166" s="64">
        <v>15</v>
      </c>
      <c r="T166" s="64">
        <v>16</v>
      </c>
      <c r="U166" s="64">
        <v>17</v>
      </c>
      <c r="V166" s="64">
        <v>18</v>
      </c>
      <c r="W166" s="64">
        <v>19</v>
      </c>
      <c r="X166" s="64">
        <v>20</v>
      </c>
      <c r="Y166" s="64">
        <v>21</v>
      </c>
      <c r="Z166" s="64">
        <v>22</v>
      </c>
      <c r="AA166" s="64">
        <v>23</v>
      </c>
      <c r="AB166" s="64">
        <v>24</v>
      </c>
      <c r="AC166" s="64">
        <v>25</v>
      </c>
      <c r="AD166" s="64">
        <v>26</v>
      </c>
      <c r="AE166" s="64">
        <v>27</v>
      </c>
      <c r="AF166" s="64">
        <v>28</v>
      </c>
      <c r="AG166" s="64">
        <f>IF(DAY(EOMONTH($A166,0))&lt;29,"",29)</f>
        <v>29</v>
      </c>
      <c r="AH166" s="64">
        <f>IF(DAY(EOMONTH($A166,0))&lt;30,"",30)</f>
        <v>30</v>
      </c>
      <c r="AI166" s="67" t="str">
        <f>IF(DAY(EOMONTH($A166,0))&lt;31,"",31)</f>
        <v/>
      </c>
      <c r="AJ166" s="150" t="s">
        <v>42</v>
      </c>
      <c r="AK166" s="151"/>
      <c r="AL166" s="151" t="str">
        <f>IF(COUNTIF(E168:AI168,"■")=0,"",COUNTIF(E168:AI168,"■"))</f>
        <v/>
      </c>
      <c r="AM166" s="151"/>
      <c r="AN166" s="151" t="s">
        <v>44</v>
      </c>
      <c r="AO166" s="151"/>
      <c r="AP166" s="121" t="str">
        <f>IF(COUNTIF(E168:AI168,"■")=0,"",COUNTIFS(E167:AI167,1,E168:AI168,"■")+COUNTIFS(E167:AI167,7,E168:AI168,"■"))</f>
        <v/>
      </c>
      <c r="AQ166" s="122"/>
    </row>
    <row r="167" spans="1:49" ht="16.5" customHeight="1">
      <c r="A167" s="143"/>
      <c r="B167" s="146"/>
      <c r="C167" s="123" t="s">
        <v>1</v>
      </c>
      <c r="D167" s="124"/>
      <c r="E167" s="68">
        <f>WEEKDAY(DATE(YEAR($A166),$B166,E166),1)</f>
        <v>1</v>
      </c>
      <c r="F167" s="69">
        <f t="shared" ref="F167" si="814">WEEKDAY(DATE(YEAR($A166),$B166,F166),1)</f>
        <v>2</v>
      </c>
      <c r="G167" s="69">
        <f t="shared" ref="G167" si="815">WEEKDAY(DATE(YEAR($A166),$B166,G166),1)</f>
        <v>3</v>
      </c>
      <c r="H167" s="69">
        <f t="shared" ref="H167" si="816">WEEKDAY(DATE(YEAR($A166),$B166,H166),1)</f>
        <v>4</v>
      </c>
      <c r="I167" s="69">
        <f t="shared" ref="I167" si="817">WEEKDAY(DATE(YEAR($A166),$B166,I166),1)</f>
        <v>5</v>
      </c>
      <c r="J167" s="69">
        <f t="shared" ref="J167" si="818">WEEKDAY(DATE(YEAR($A166),$B166,J166),1)</f>
        <v>6</v>
      </c>
      <c r="K167" s="69">
        <f t="shared" ref="K167" si="819">WEEKDAY(DATE(YEAR($A166),$B166,K166),1)</f>
        <v>7</v>
      </c>
      <c r="L167" s="69">
        <f t="shared" ref="L167" si="820">WEEKDAY(DATE(YEAR($A166),$B166,L166),1)</f>
        <v>1</v>
      </c>
      <c r="M167" s="69">
        <f t="shared" ref="M167" si="821">WEEKDAY(DATE(YEAR($A166),$B166,M166),1)</f>
        <v>2</v>
      </c>
      <c r="N167" s="69">
        <f t="shared" ref="N167" si="822">WEEKDAY(DATE(YEAR($A166),$B166,N166),1)</f>
        <v>3</v>
      </c>
      <c r="O167" s="69">
        <f t="shared" ref="O167" si="823">WEEKDAY(DATE(YEAR($A166),$B166,O166),1)</f>
        <v>4</v>
      </c>
      <c r="P167" s="69">
        <f t="shared" ref="P167" si="824">WEEKDAY(DATE(YEAR($A166),$B166,P166),1)</f>
        <v>5</v>
      </c>
      <c r="Q167" s="69">
        <f t="shared" ref="Q167" si="825">WEEKDAY(DATE(YEAR($A166),$B166,Q166),1)</f>
        <v>6</v>
      </c>
      <c r="R167" s="69">
        <f t="shared" ref="R167" si="826">WEEKDAY(DATE(YEAR($A166),$B166,R166),1)</f>
        <v>7</v>
      </c>
      <c r="S167" s="69">
        <f t="shared" ref="S167" si="827">WEEKDAY(DATE(YEAR($A166),$B166,S166),1)</f>
        <v>1</v>
      </c>
      <c r="T167" s="69">
        <f t="shared" ref="T167" si="828">WEEKDAY(DATE(YEAR($A166),$B166,T166),1)</f>
        <v>2</v>
      </c>
      <c r="U167" s="69">
        <f t="shared" ref="U167" si="829">WEEKDAY(DATE(YEAR($A166),$B166,U166),1)</f>
        <v>3</v>
      </c>
      <c r="V167" s="69">
        <f t="shared" ref="V167" si="830">WEEKDAY(DATE(YEAR($A166),$B166,V166),1)</f>
        <v>4</v>
      </c>
      <c r="W167" s="69">
        <f t="shared" ref="W167" si="831">WEEKDAY(DATE(YEAR($A166),$B166,W166),1)</f>
        <v>5</v>
      </c>
      <c r="X167" s="69">
        <f t="shared" ref="X167" si="832">WEEKDAY(DATE(YEAR($A166),$B166,X166),1)</f>
        <v>6</v>
      </c>
      <c r="Y167" s="69">
        <f t="shared" ref="Y167" si="833">WEEKDAY(DATE(YEAR($A166),$B166,Y166),1)</f>
        <v>7</v>
      </c>
      <c r="Z167" s="69">
        <f t="shared" ref="Z167" si="834">WEEKDAY(DATE(YEAR($A166),$B166,Z166),1)</f>
        <v>1</v>
      </c>
      <c r="AA167" s="69">
        <f t="shared" ref="AA167" si="835">WEEKDAY(DATE(YEAR($A166),$B166,AA166),1)</f>
        <v>2</v>
      </c>
      <c r="AB167" s="69">
        <f t="shared" ref="AB167" si="836">WEEKDAY(DATE(YEAR($A166),$B166,AB166),1)</f>
        <v>3</v>
      </c>
      <c r="AC167" s="69">
        <f t="shared" ref="AC167" si="837">WEEKDAY(DATE(YEAR($A166),$B166,AC166),1)</f>
        <v>4</v>
      </c>
      <c r="AD167" s="69">
        <f t="shared" ref="AD167" si="838">WEEKDAY(DATE(YEAR($A166),$B166,AD166),1)</f>
        <v>5</v>
      </c>
      <c r="AE167" s="69">
        <f t="shared" ref="AE167" si="839">WEEKDAY(DATE(YEAR($A166),$B166,AE166),1)</f>
        <v>6</v>
      </c>
      <c r="AF167" s="69">
        <f t="shared" ref="AF167" si="840">WEEKDAY(DATE(YEAR($A166),$B166,AF166),1)</f>
        <v>7</v>
      </c>
      <c r="AG167" s="69">
        <f>IF(DAY(EOMONTH($A166,0))&lt;29,"",WEEKDAY(DATE(YEAR($A166),$B166,AG166),1))</f>
        <v>1</v>
      </c>
      <c r="AH167" s="69">
        <f>IF(DAY(EOMONTH($A166,0))&lt;30,"",WEEKDAY(DATE(YEAR($A166),$B166,AH166),1))</f>
        <v>2</v>
      </c>
      <c r="AI167" s="70" t="str">
        <f>IF(DAY(EOMONTH($A166,0))&lt;31,"",WEEKDAY(DATE(YEAR($A166),$B166,AI166),1))</f>
        <v/>
      </c>
      <c r="AJ167" s="115" t="s">
        <v>37</v>
      </c>
      <c r="AK167" s="116"/>
      <c r="AL167" s="116"/>
      <c r="AM167" s="116"/>
      <c r="AN167" s="116"/>
      <c r="AO167" s="116"/>
      <c r="AP167" s="117" t="str">
        <f>IF(COUNTIF(E168:AI168,"■")=0,"",COUNTIF(E169:AI169,"○")+COUNTIF(E169:AI169,"●"))</f>
        <v/>
      </c>
      <c r="AQ167" s="118"/>
      <c r="AR167" s="10"/>
    </row>
    <row r="168" spans="1:49" ht="16.5" customHeight="1">
      <c r="A168" s="143"/>
      <c r="B168" s="146"/>
      <c r="C168" s="123" t="s">
        <v>2</v>
      </c>
      <c r="D168" s="124"/>
      <c r="E168" s="65" t="str">
        <f>IF(VLOOKUP(DATE(YEAR($A166),$B166,E166),入力シート②!$B:$H,3,0)=0,"",VLOOKUP(DATE(YEAR($A166),$B166,E166),入力シート②!$B:$H,3,0))</f>
        <v/>
      </c>
      <c r="F168" s="66" t="str">
        <f>IF(VLOOKUP(DATE(YEAR($A166),$B166,F166),入力シート②!$B:$H,3,0)=0,"",VLOOKUP(DATE(YEAR($A166),$B166,F166),入力シート②!$B:$H,3,0))</f>
        <v/>
      </c>
      <c r="G168" s="66" t="str">
        <f>IF(VLOOKUP(DATE(YEAR($A166),$B166,G166),入力シート②!$B:$H,3,0)=0,"",VLOOKUP(DATE(YEAR($A166),$B166,G166),入力シート②!$B:$H,3,0))</f>
        <v/>
      </c>
      <c r="H168" s="66" t="str">
        <f>IF(VLOOKUP(DATE(YEAR($A166),$B166,H166),入力シート②!$B:$H,3,0)=0,"",VLOOKUP(DATE(YEAR($A166),$B166,H166),入力シート②!$B:$H,3,0))</f>
        <v/>
      </c>
      <c r="I168" s="66" t="str">
        <f>IF(VLOOKUP(DATE(YEAR($A166),$B166,I166),入力シート②!$B:$H,3,0)=0,"",VLOOKUP(DATE(YEAR($A166),$B166,I166),入力シート②!$B:$H,3,0))</f>
        <v/>
      </c>
      <c r="J168" s="66" t="str">
        <f>IF(VLOOKUP(DATE(YEAR($A166),$B166,J166),入力シート②!$B:$H,3,0)=0,"",VLOOKUP(DATE(YEAR($A166),$B166,J166),入力シート②!$B:$H,3,0))</f>
        <v/>
      </c>
      <c r="K168" s="66" t="str">
        <f>IF(VLOOKUP(DATE(YEAR($A166),$B166,K166),入力シート②!$B:$H,3,0)=0,"",VLOOKUP(DATE(YEAR($A166),$B166,K166),入力シート②!$B:$H,3,0))</f>
        <v/>
      </c>
      <c r="L168" s="66" t="str">
        <f>IF(VLOOKUP(DATE(YEAR($A166),$B166,L166),入力シート②!$B:$H,3,0)=0,"",VLOOKUP(DATE(YEAR($A166),$B166,L166),入力シート②!$B:$H,3,0))</f>
        <v/>
      </c>
      <c r="M168" s="66" t="str">
        <f>IF(VLOOKUP(DATE(YEAR($A166),$B166,M166),入力シート②!$B:$H,3,0)=0,"",VLOOKUP(DATE(YEAR($A166),$B166,M166),入力シート②!$B:$H,3,0))</f>
        <v/>
      </c>
      <c r="N168" s="66" t="str">
        <f>IF(VLOOKUP(DATE(YEAR($A166),$B166,N166),入力シート②!$B:$H,3,0)=0,"",VLOOKUP(DATE(YEAR($A166),$B166,N166),入力シート②!$B:$H,3,0))</f>
        <v/>
      </c>
      <c r="O168" s="66" t="str">
        <f>IF(VLOOKUP(DATE(YEAR($A166),$B166,O166),入力シート②!$B:$H,3,0)=0,"",VLOOKUP(DATE(YEAR($A166),$B166,O166),入力シート②!$B:$H,3,0))</f>
        <v/>
      </c>
      <c r="P168" s="66" t="str">
        <f>IF(VLOOKUP(DATE(YEAR($A166),$B166,P166),入力シート②!$B:$H,3,0)=0,"",VLOOKUP(DATE(YEAR($A166),$B166,P166),入力シート②!$B:$H,3,0))</f>
        <v/>
      </c>
      <c r="Q168" s="66" t="str">
        <f>IF(VLOOKUP(DATE(YEAR($A166),$B166,Q166),入力シート②!$B:$H,3,0)=0,"",VLOOKUP(DATE(YEAR($A166),$B166,Q166),入力シート②!$B:$H,3,0))</f>
        <v/>
      </c>
      <c r="R168" s="66" t="str">
        <f>IF(VLOOKUP(DATE(YEAR($A166),$B166,R166),入力シート②!$B:$H,3,0)=0,"",VLOOKUP(DATE(YEAR($A166),$B166,R166),入力シート②!$B:$H,3,0))</f>
        <v/>
      </c>
      <c r="S168" s="66" t="str">
        <f>IF(VLOOKUP(DATE(YEAR($A166),$B166,S166),入力シート②!$B:$H,3,0)=0,"",VLOOKUP(DATE(YEAR($A166),$B166,S166),入力シート②!$B:$H,3,0))</f>
        <v/>
      </c>
      <c r="T168" s="66" t="str">
        <f>IF(VLOOKUP(DATE(YEAR($A166),$B166,T166),入力シート②!$B:$H,3,0)=0,"",VLOOKUP(DATE(YEAR($A166),$B166,T166),入力シート②!$B:$H,3,0))</f>
        <v/>
      </c>
      <c r="U168" s="66" t="str">
        <f>IF(VLOOKUP(DATE(YEAR($A166),$B166,U166),入力シート②!$B:$H,3,0)=0,"",VLOOKUP(DATE(YEAR($A166),$B166,U166),入力シート②!$B:$H,3,0))</f>
        <v/>
      </c>
      <c r="V168" s="66" t="str">
        <f>IF(VLOOKUP(DATE(YEAR($A166),$B166,V166),入力シート②!$B:$H,3,0)=0,"",VLOOKUP(DATE(YEAR($A166),$B166,V166),入力シート②!$B:$H,3,0))</f>
        <v/>
      </c>
      <c r="W168" s="66" t="str">
        <f>IF(VLOOKUP(DATE(YEAR($A166),$B166,W166),入力シート②!$B:$H,3,0)=0,"",VLOOKUP(DATE(YEAR($A166),$B166,W166),入力シート②!$B:$H,3,0))</f>
        <v/>
      </c>
      <c r="X168" s="66" t="str">
        <f>IF(VLOOKUP(DATE(YEAR($A166),$B166,X166),入力シート②!$B:$H,3,0)=0,"",VLOOKUP(DATE(YEAR($A166),$B166,X166),入力シート②!$B:$H,3,0))</f>
        <v/>
      </c>
      <c r="Y168" s="66" t="str">
        <f>IF(VLOOKUP(DATE(YEAR($A166),$B166,Y166),入力シート②!$B:$H,3,0)=0,"",VLOOKUP(DATE(YEAR($A166),$B166,Y166),入力シート②!$B:$H,3,0))</f>
        <v/>
      </c>
      <c r="Z168" s="66" t="str">
        <f>IF(VLOOKUP(DATE(YEAR($A166),$B166,Z166),入力シート②!$B:$H,3,0)=0,"",VLOOKUP(DATE(YEAR($A166),$B166,Z166),入力シート②!$B:$H,3,0))</f>
        <v/>
      </c>
      <c r="AA168" s="66" t="str">
        <f>IF(VLOOKUP(DATE(YEAR($A166),$B166,AA166),入力シート②!$B:$H,3,0)=0,"",VLOOKUP(DATE(YEAR($A166),$B166,AA166),入力シート②!$B:$H,3,0))</f>
        <v/>
      </c>
      <c r="AB168" s="66" t="str">
        <f>IF(VLOOKUP(DATE(YEAR($A166),$B166,AB166),入力シート②!$B:$H,3,0)=0,"",VLOOKUP(DATE(YEAR($A166),$B166,AB166),入力シート②!$B:$H,3,0))</f>
        <v/>
      </c>
      <c r="AC168" s="66" t="str">
        <f>IF(VLOOKUP(DATE(YEAR($A166),$B166,AC166),入力シート②!$B:$H,3,0)=0,"",VLOOKUP(DATE(YEAR($A166),$B166,AC166),入力シート②!$B:$H,3,0))</f>
        <v/>
      </c>
      <c r="AD168" s="66" t="str">
        <f>IF(VLOOKUP(DATE(YEAR($A166),$B166,AD166),入力シート②!$B:$H,3,0)=0,"",VLOOKUP(DATE(YEAR($A166),$B166,AD166),入力シート②!$B:$H,3,0))</f>
        <v/>
      </c>
      <c r="AE168" s="66" t="str">
        <f>IF(VLOOKUP(DATE(YEAR($A166),$B166,AE166),入力シート②!$B:$H,3,0)=0,"",VLOOKUP(DATE(YEAR($A166),$B166,AE166),入力シート②!$B:$H,3,0))</f>
        <v/>
      </c>
      <c r="AF168" s="66" t="str">
        <f>IF(VLOOKUP(DATE(YEAR($A166),$B166,AF166),入力シート②!$B:$H,3,0)=0,"",VLOOKUP(DATE(YEAR($A166),$B166,AF166),入力シート②!$B:$H,3,0))</f>
        <v/>
      </c>
      <c r="AG168" s="66" t="str">
        <f>IF(DAY(EOMONTH($A166,0))&lt;29,"",IF(VLOOKUP(DATE(YEAR($A166),$B166,AG166),入力シート②!$B:$H,3,0)=0,"",VLOOKUP(DATE(YEAR($A166),$B166,AG166),入力シート②!$B:$H,3,0)))</f>
        <v/>
      </c>
      <c r="AH168" s="66" t="str">
        <f>IF(DAY(EOMONTH($A166,0))&lt;30,"",IF(VLOOKUP(DATE(YEAR($A166),$B166,AH166),入力シート②!$B:$H,3,0)=0,"",VLOOKUP(DATE(YEAR($A166),$B166,AH166),入力シート②!$B:$H,3,0)))</f>
        <v/>
      </c>
      <c r="AI168" s="71" t="str">
        <f>IF(DAY(EOMONTH($A166,0))&lt;31,"",IF(VLOOKUP(DATE(YEAR($A166),$B166,AI166),入力シート②!$B:$H,3,0)=0,"",VLOOKUP(DATE(YEAR($A166),$B166,AI166),入力シート②!$B:$H,3,0)))</f>
        <v/>
      </c>
      <c r="AJ168" s="115" t="s">
        <v>38</v>
      </c>
      <c r="AK168" s="116"/>
      <c r="AL168" s="116"/>
      <c r="AM168" s="116"/>
      <c r="AN168" s="116"/>
      <c r="AO168" s="116"/>
      <c r="AP168" s="119" t="str">
        <f>IF(COUNTIF(E168:AI168,"■")=0,"",ROUNDDOWN(AP167/AL166,4))</f>
        <v/>
      </c>
      <c r="AQ168" s="120"/>
      <c r="AR168" s="11"/>
      <c r="AS168" s="43"/>
      <c r="AT168" s="113" t="s">
        <v>47</v>
      </c>
      <c r="AU168" s="113" t="s">
        <v>9</v>
      </c>
      <c r="AV168" s="113" t="s">
        <v>45</v>
      </c>
      <c r="AW168" s="113" t="s">
        <v>43</v>
      </c>
    </row>
    <row r="169" spans="1:49" ht="16.5" customHeight="1">
      <c r="A169" s="143"/>
      <c r="B169" s="146"/>
      <c r="C169" s="125" t="s">
        <v>36</v>
      </c>
      <c r="D169" s="126"/>
      <c r="E169" s="65" t="str">
        <f>IF(VLOOKUP(DATE(YEAR($A166),$B166,E166),入力シート②!$B:$H,4,0)=0,"",VLOOKUP(DATE(YEAR($A166),$B166,E166),入力シート②!$B:$H,4,0))</f>
        <v/>
      </c>
      <c r="F169" s="66" t="str">
        <f>IF(VLOOKUP(DATE(YEAR($A166),$B166,F166),入力シート②!$B:$H,4,0)=0,"",VLOOKUP(DATE(YEAR($A166),$B166,F166),入力シート②!$B:$H,4,0))</f>
        <v/>
      </c>
      <c r="G169" s="66" t="str">
        <f>IF(VLOOKUP(DATE(YEAR($A166),$B166,G166),入力シート②!$B:$H,4,0)=0,"",VLOOKUP(DATE(YEAR($A166),$B166,G166),入力シート②!$B:$H,4,0))</f>
        <v/>
      </c>
      <c r="H169" s="66" t="str">
        <f>IF(VLOOKUP(DATE(YEAR($A166),$B166,H166),入力シート②!$B:$H,4,0)=0,"",VLOOKUP(DATE(YEAR($A166),$B166,H166),入力シート②!$B:$H,4,0))</f>
        <v/>
      </c>
      <c r="I169" s="66" t="str">
        <f>IF(VLOOKUP(DATE(YEAR($A166),$B166,I166),入力シート②!$B:$H,4,0)=0,"",VLOOKUP(DATE(YEAR($A166),$B166,I166),入力シート②!$B:$H,4,0))</f>
        <v/>
      </c>
      <c r="J169" s="66" t="str">
        <f>IF(VLOOKUP(DATE(YEAR($A166),$B166,J166),入力シート②!$B:$H,4,0)=0,"",VLOOKUP(DATE(YEAR($A166),$B166,J166),入力シート②!$B:$H,4,0))</f>
        <v/>
      </c>
      <c r="K169" s="66" t="str">
        <f>IF(VLOOKUP(DATE(YEAR($A166),$B166,K166),入力シート②!$B:$H,4,0)=0,"",VLOOKUP(DATE(YEAR($A166),$B166,K166),入力シート②!$B:$H,4,0))</f>
        <v/>
      </c>
      <c r="L169" s="66" t="str">
        <f>IF(VLOOKUP(DATE(YEAR($A166),$B166,L166),入力シート②!$B:$H,4,0)=0,"",VLOOKUP(DATE(YEAR($A166),$B166,L166),入力シート②!$B:$H,4,0))</f>
        <v/>
      </c>
      <c r="M169" s="66" t="str">
        <f>IF(VLOOKUP(DATE(YEAR($A166),$B166,M166),入力シート②!$B:$H,4,0)=0,"",VLOOKUP(DATE(YEAR($A166),$B166,M166),入力シート②!$B:$H,4,0))</f>
        <v/>
      </c>
      <c r="N169" s="66" t="str">
        <f>IF(VLOOKUP(DATE(YEAR($A166),$B166,N166),入力シート②!$B:$H,4,0)=0,"",VLOOKUP(DATE(YEAR($A166),$B166,N166),入力シート②!$B:$H,4,0))</f>
        <v/>
      </c>
      <c r="O169" s="66" t="str">
        <f>IF(VLOOKUP(DATE(YEAR($A166),$B166,O166),入力シート②!$B:$H,4,0)=0,"",VLOOKUP(DATE(YEAR($A166),$B166,O166),入力シート②!$B:$H,4,0))</f>
        <v/>
      </c>
      <c r="P169" s="66" t="str">
        <f>IF(VLOOKUP(DATE(YEAR($A166),$B166,P166),入力シート②!$B:$H,4,0)=0,"",VLOOKUP(DATE(YEAR($A166),$B166,P166),入力シート②!$B:$H,4,0))</f>
        <v/>
      </c>
      <c r="Q169" s="66" t="str">
        <f>IF(VLOOKUP(DATE(YEAR($A166),$B166,Q166),入力シート②!$B:$H,4,0)=0,"",VLOOKUP(DATE(YEAR($A166),$B166,Q166),入力シート②!$B:$H,4,0))</f>
        <v/>
      </c>
      <c r="R169" s="66" t="str">
        <f>IF(VLOOKUP(DATE(YEAR($A166),$B166,R166),入力シート②!$B:$H,4,0)=0,"",VLOOKUP(DATE(YEAR($A166),$B166,R166),入力シート②!$B:$H,4,0))</f>
        <v/>
      </c>
      <c r="S169" s="66" t="str">
        <f>IF(VLOOKUP(DATE(YEAR($A166),$B166,S166),入力シート②!$B:$H,4,0)=0,"",VLOOKUP(DATE(YEAR($A166),$B166,S166),入力シート②!$B:$H,4,0))</f>
        <v/>
      </c>
      <c r="T169" s="66" t="str">
        <f>IF(VLOOKUP(DATE(YEAR($A166),$B166,T166),入力シート②!$B:$H,4,0)=0,"",VLOOKUP(DATE(YEAR($A166),$B166,T166),入力シート②!$B:$H,4,0))</f>
        <v/>
      </c>
      <c r="U169" s="66" t="str">
        <f>IF(VLOOKUP(DATE(YEAR($A166),$B166,U166),入力シート②!$B:$H,4,0)=0,"",VLOOKUP(DATE(YEAR($A166),$B166,U166),入力シート②!$B:$H,4,0))</f>
        <v/>
      </c>
      <c r="V169" s="66" t="str">
        <f>IF(VLOOKUP(DATE(YEAR($A166),$B166,V166),入力シート②!$B:$H,4,0)=0,"",VLOOKUP(DATE(YEAR($A166),$B166,V166),入力シート②!$B:$H,4,0))</f>
        <v/>
      </c>
      <c r="W169" s="66" t="str">
        <f>IF(VLOOKUP(DATE(YEAR($A166),$B166,W166),入力シート②!$B:$H,4,0)=0,"",VLOOKUP(DATE(YEAR($A166),$B166,W166),入力シート②!$B:$H,4,0))</f>
        <v/>
      </c>
      <c r="X169" s="66" t="str">
        <f>IF(VLOOKUP(DATE(YEAR($A166),$B166,X166),入力シート②!$B:$H,4,0)=0,"",VLOOKUP(DATE(YEAR($A166),$B166,X166),入力シート②!$B:$H,4,0))</f>
        <v/>
      </c>
      <c r="Y169" s="66" t="str">
        <f>IF(VLOOKUP(DATE(YEAR($A166),$B166,Y166),入力シート②!$B:$H,4,0)=0,"",VLOOKUP(DATE(YEAR($A166),$B166,Y166),入力シート②!$B:$H,4,0))</f>
        <v/>
      </c>
      <c r="Z169" s="66" t="str">
        <f>IF(VLOOKUP(DATE(YEAR($A166),$B166,Z166),入力シート②!$B:$H,4,0)=0,"",VLOOKUP(DATE(YEAR($A166),$B166,Z166),入力シート②!$B:$H,4,0))</f>
        <v/>
      </c>
      <c r="AA169" s="66" t="str">
        <f>IF(VLOOKUP(DATE(YEAR($A166),$B166,AA166),入力シート②!$B:$H,4,0)=0,"",VLOOKUP(DATE(YEAR($A166),$B166,AA166),入力シート②!$B:$H,4,0))</f>
        <v/>
      </c>
      <c r="AB169" s="66" t="str">
        <f>IF(VLOOKUP(DATE(YEAR($A166),$B166,AB166),入力シート②!$B:$H,4,0)=0,"",VLOOKUP(DATE(YEAR($A166),$B166,AB166),入力シート②!$B:$H,4,0))</f>
        <v/>
      </c>
      <c r="AC169" s="66" t="str">
        <f>IF(VLOOKUP(DATE(YEAR($A166),$B166,AC166),入力シート②!$B:$H,4,0)=0,"",VLOOKUP(DATE(YEAR($A166),$B166,AC166),入力シート②!$B:$H,4,0))</f>
        <v/>
      </c>
      <c r="AD169" s="66" t="str">
        <f>IF(VLOOKUP(DATE(YEAR($A166),$B166,AD166),入力シート②!$B:$H,4,0)=0,"",VLOOKUP(DATE(YEAR($A166),$B166,AD166),入力シート②!$B:$H,4,0))</f>
        <v/>
      </c>
      <c r="AE169" s="66" t="str">
        <f>IF(VLOOKUP(DATE(YEAR($A166),$B166,AE166),入力シート②!$B:$H,4,0)=0,"",VLOOKUP(DATE(YEAR($A166),$B166,AE166),入力シート②!$B:$H,4,0))</f>
        <v/>
      </c>
      <c r="AF169" s="66" t="str">
        <f>IF(VLOOKUP(DATE(YEAR($A166),$B166,AF166),入力シート②!$B:$H,4,0)=0,"",VLOOKUP(DATE(YEAR($A166),$B166,AF166),入力シート②!$B:$H,4,0))</f>
        <v/>
      </c>
      <c r="AG169" s="66" t="str">
        <f>IF(DAY(EOMONTH($A166,0))&lt;29,"",IF(VLOOKUP(DATE(YEAR($A166),$B166,AG166),入力シート②!$B:$H,4,0)=0,"",VLOOKUP(DATE(YEAR($A166),$B166,AG166),入力シート②!$B:$H,4,0)))</f>
        <v/>
      </c>
      <c r="AH169" s="66" t="str">
        <f>IF(DAY(EOMONTH($A166,0))&lt;30,"",IF(VLOOKUP(DATE(YEAR($A166),$B166,AH166),入力シート②!$B:$H,4,0)=0,"",VLOOKUP(DATE(YEAR($A166),$B166,AH166),入力シート②!$B:$H,4,0)))</f>
        <v/>
      </c>
      <c r="AI169" s="71" t="str">
        <f>IF(DAY(EOMONTH($A166,0))&lt;31,"",IF(VLOOKUP(DATE(YEAR($A166),$B166,AI166),入力シート②!$B:$H,4,0)=0,"",VLOOKUP(DATE(YEAR($A166),$B166,AI166),入力シート②!$B:$H,4,0)))</f>
        <v/>
      </c>
      <c r="AJ169" s="131" t="s">
        <v>8</v>
      </c>
      <c r="AK169" s="109"/>
      <c r="AL169" s="109"/>
      <c r="AM169" s="109"/>
      <c r="AN169" s="109"/>
      <c r="AO169" s="109"/>
      <c r="AP169" s="109" t="str">
        <f>IF(COUNTIF(E168:AI168,"■")=0,"",IF(OR(AP167&gt;=AP166,AP168&gt;=0.285),"達成","×"))</f>
        <v/>
      </c>
      <c r="AQ169" s="110"/>
      <c r="AT169" s="114"/>
      <c r="AU169" s="114"/>
      <c r="AV169" s="114"/>
      <c r="AW169" s="114"/>
    </row>
    <row r="170" spans="1:49" ht="16.5" customHeight="1">
      <c r="A170" s="144"/>
      <c r="B170" s="147"/>
      <c r="C170" s="127" t="s">
        <v>4</v>
      </c>
      <c r="D170" s="128"/>
      <c r="E170" s="61" t="str">
        <f ca="1">VLOOKUP(DATE(YEAR($A166),B166,E166),入力シート②!$B:$H,7,0)</f>
        <v/>
      </c>
      <c r="F170" s="62" t="str">
        <f ca="1">VLOOKUP(DATE(YEAR($A166),B166,F166),入力シート②!$B:$H,7,0)</f>
        <v/>
      </c>
      <c r="G170" s="62" t="str">
        <f ca="1">VLOOKUP(DATE(YEAR($A166),B166,G166),入力シート②!$B:$H,7,0)</f>
        <v/>
      </c>
      <c r="H170" s="62" t="str">
        <f ca="1">VLOOKUP(DATE(YEAR($A166),B166,H166),入力シート②!$B:$H,7,0)</f>
        <v/>
      </c>
      <c r="I170" s="62" t="str">
        <f ca="1">VLOOKUP(DATE(YEAR($A166),B166,I166),入力シート②!$B:$H,7,0)</f>
        <v/>
      </c>
      <c r="J170" s="62" t="str">
        <f ca="1">VLOOKUP(DATE(YEAR($A166),B166,J166),入力シート②!$B:$H,7,0)</f>
        <v/>
      </c>
      <c r="K170" s="62" t="str">
        <f ca="1">VLOOKUP(DATE(YEAR($A166),B166,K166),入力シート②!$B:$H,7,0)</f>
        <v/>
      </c>
      <c r="L170" s="62" t="str">
        <f ca="1">VLOOKUP(DATE(YEAR($A166),B166,L166),入力シート②!$B:$H,7,0)</f>
        <v/>
      </c>
      <c r="M170" s="62" t="str">
        <f ca="1">VLOOKUP(DATE(YEAR($A166),B166,M166),入力シート②!$B:$H,7,0)</f>
        <v/>
      </c>
      <c r="N170" s="62" t="str">
        <f ca="1">VLOOKUP(DATE(YEAR($A166),B166,N166),入力シート②!$B:$H,7,0)</f>
        <v/>
      </c>
      <c r="O170" s="62" t="str">
        <f ca="1">VLOOKUP(DATE(YEAR($A166),B166,O166),入力シート②!$B:$H,7,0)</f>
        <v/>
      </c>
      <c r="P170" s="62" t="str">
        <f ca="1">VLOOKUP(DATE(YEAR($A166),B166,P166),入力シート②!$B:$H,7,0)</f>
        <v/>
      </c>
      <c r="Q170" s="62" t="str">
        <f ca="1">VLOOKUP(DATE(YEAR($A166),B166,Q166),入力シート②!$B:$H,7,0)</f>
        <v/>
      </c>
      <c r="R170" s="62" t="str">
        <f ca="1">VLOOKUP(DATE(YEAR($A166),B166,R166),入力シート②!$B:$H,7,0)</f>
        <v/>
      </c>
      <c r="S170" s="62" t="str">
        <f ca="1">VLOOKUP(DATE(YEAR($A166),B166,S166),入力シート②!$B:$H,7,0)</f>
        <v/>
      </c>
      <c r="T170" s="62" t="str">
        <f ca="1">VLOOKUP(DATE(YEAR($A166),B166,T166),入力シート②!$B:$H,7,0)</f>
        <v/>
      </c>
      <c r="U170" s="62" t="str">
        <f ca="1">VLOOKUP(DATE(YEAR($A166),B166,U166),入力シート②!$B:$H,7,0)</f>
        <v/>
      </c>
      <c r="V170" s="62" t="str">
        <f ca="1">VLOOKUP(DATE(YEAR($A166),B166,V166),入力シート②!$B:$H,7,0)</f>
        <v/>
      </c>
      <c r="W170" s="62" t="str">
        <f ca="1">VLOOKUP(DATE(YEAR($A166),B166,W166),入力シート②!$B:$H,7,0)</f>
        <v/>
      </c>
      <c r="X170" s="62" t="str">
        <f ca="1">VLOOKUP(DATE(YEAR($A166),B166,X166),入力シート②!$B:$H,7,0)</f>
        <v/>
      </c>
      <c r="Y170" s="62" t="str">
        <f ca="1">VLOOKUP(DATE(YEAR($A166),B166,Y166),入力シート②!$B:$H,7,0)</f>
        <v/>
      </c>
      <c r="Z170" s="62" t="str">
        <f ca="1">VLOOKUP(DATE(YEAR($A166),B166,Z166),入力シート②!$B:$H,7,0)</f>
        <v/>
      </c>
      <c r="AA170" s="62" t="str">
        <f ca="1">VLOOKUP(DATE(YEAR($A166),B166,AA166),入力シート②!$B:$H,7,0)</f>
        <v/>
      </c>
      <c r="AB170" s="62" t="str">
        <f ca="1">VLOOKUP(DATE(YEAR($A166),B166,AB166),入力シート②!$B:$H,7,0)</f>
        <v/>
      </c>
      <c r="AC170" s="62" t="str">
        <f ca="1">VLOOKUP(DATE(YEAR($A166),B166,AC166),入力シート②!$B:$H,7,0)</f>
        <v/>
      </c>
      <c r="AD170" s="62" t="str">
        <f ca="1">VLOOKUP(DATE(YEAR($A166),B166,AD166),入力シート②!$B:$H,7,0)</f>
        <v/>
      </c>
      <c r="AE170" s="62" t="str">
        <f ca="1">VLOOKUP(DATE(YEAR($A166),B166,AE166),入力シート②!$B:$H,7,0)</f>
        <v/>
      </c>
      <c r="AF170" s="62" t="str">
        <f ca="1">VLOOKUP(DATE(YEAR($A166),B166,AF166),入力シート②!$B:$H,7,0)</f>
        <v/>
      </c>
      <c r="AG170" s="62" t="str">
        <f ca="1">IF(DAY(EOMONTH($A166,0))&lt;29,"",VLOOKUP(DATE(YEAR($A166),$B166,AG166),入力シート②!$B:$H,7,0))</f>
        <v/>
      </c>
      <c r="AH170" s="62" t="str">
        <f ca="1">IF(DAY(EOMONTH($A166,0))&lt;30,"",VLOOKUP(DATE(YEAR($A166),$B166,AH166),入力シート②!$B:$H,7,0))</f>
        <v/>
      </c>
      <c r="AI170" s="72" t="str">
        <f>IF(DAY(EOMONTH($A166,0))&lt;31,"",VLOOKUP(DATE(YEAR($A166),$B166,AI166),入力シート②!$B:$H,7,0))</f>
        <v/>
      </c>
      <c r="AJ170" s="111" t="s">
        <v>45</v>
      </c>
      <c r="AK170" s="112"/>
      <c r="AL170" s="112" t="str">
        <f ca="1">IF(COUNTIF(E170:AI170,"-")+COUNTIF(E170:AI170,"達成")+COUNTIF(E170:AI170,"×")=0,"",COUNTIF(E170:AI170,"達成")+COUNTIF(E170:AI170,"×"))</f>
        <v/>
      </c>
      <c r="AM170" s="112"/>
      <c r="AN170" s="112" t="s">
        <v>43</v>
      </c>
      <c r="AO170" s="112"/>
      <c r="AP170" s="109" t="str">
        <f ca="1">IF(COUNTIF(E170:AI170,"-")+COUNTIF(E170:AI170,"達成")+COUNTIF(E170:AI170,"×")=0,"",COUNTIF(E170:AI170,"達成"))</f>
        <v/>
      </c>
      <c r="AQ170" s="110"/>
      <c r="AT170" s="31">
        <f>IF(AP169="達成",1,0)</f>
        <v>0</v>
      </c>
      <c r="AU170" s="31">
        <f>IF(AP169="×",1,0)</f>
        <v>0</v>
      </c>
      <c r="AV170" s="31" t="str">
        <f ca="1">AL170</f>
        <v/>
      </c>
      <c r="AW170" s="31" t="str">
        <f ca="1">AP170</f>
        <v/>
      </c>
    </row>
    <row r="171" spans="1:49" ht="16.5" customHeight="1">
      <c r="A171" s="132">
        <f>EOMONTH(A166,0)+1</f>
        <v>47239</v>
      </c>
      <c r="B171" s="145">
        <f t="shared" ref="B171" si="841">MONTH(A171)</f>
        <v>5</v>
      </c>
      <c r="C171" s="129" t="s">
        <v>0</v>
      </c>
      <c r="D171" s="130"/>
      <c r="E171" s="63">
        <v>1</v>
      </c>
      <c r="F171" s="64">
        <v>2</v>
      </c>
      <c r="G171" s="64">
        <v>3</v>
      </c>
      <c r="H171" s="64">
        <v>4</v>
      </c>
      <c r="I171" s="64">
        <v>5</v>
      </c>
      <c r="J171" s="64">
        <v>6</v>
      </c>
      <c r="K171" s="64">
        <v>7</v>
      </c>
      <c r="L171" s="64">
        <v>8</v>
      </c>
      <c r="M171" s="64">
        <v>9</v>
      </c>
      <c r="N171" s="64">
        <v>10</v>
      </c>
      <c r="O171" s="64">
        <v>11</v>
      </c>
      <c r="P171" s="64">
        <v>12</v>
      </c>
      <c r="Q171" s="64">
        <v>13</v>
      </c>
      <c r="R171" s="64">
        <v>14</v>
      </c>
      <c r="S171" s="64">
        <v>15</v>
      </c>
      <c r="T171" s="64">
        <v>16</v>
      </c>
      <c r="U171" s="64">
        <v>17</v>
      </c>
      <c r="V171" s="64">
        <v>18</v>
      </c>
      <c r="W171" s="64">
        <v>19</v>
      </c>
      <c r="X171" s="64">
        <v>20</v>
      </c>
      <c r="Y171" s="64">
        <v>21</v>
      </c>
      <c r="Z171" s="64">
        <v>22</v>
      </c>
      <c r="AA171" s="64">
        <v>23</v>
      </c>
      <c r="AB171" s="64">
        <v>24</v>
      </c>
      <c r="AC171" s="64">
        <v>25</v>
      </c>
      <c r="AD171" s="64">
        <v>26</v>
      </c>
      <c r="AE171" s="64">
        <v>27</v>
      </c>
      <c r="AF171" s="64">
        <v>28</v>
      </c>
      <c r="AG171" s="64">
        <f>IF(DAY(EOMONTH($A171,0))&lt;29,"",29)</f>
        <v>29</v>
      </c>
      <c r="AH171" s="64">
        <f>IF(DAY(EOMONTH($A171,0))&lt;30,"",30)</f>
        <v>30</v>
      </c>
      <c r="AI171" s="67">
        <f>IF(DAY(EOMONTH($A171,0))&lt;31,"",31)</f>
        <v>31</v>
      </c>
      <c r="AJ171" s="150" t="s">
        <v>42</v>
      </c>
      <c r="AK171" s="151"/>
      <c r="AL171" s="151" t="str">
        <f>IF(COUNTIF(E173:AI173,"■")=0,"",COUNTIF(E173:AI173,"■"))</f>
        <v/>
      </c>
      <c r="AM171" s="151"/>
      <c r="AN171" s="151" t="s">
        <v>44</v>
      </c>
      <c r="AO171" s="151"/>
      <c r="AP171" s="121" t="str">
        <f>IF(COUNTIF(E173:AI173,"■")=0,"",COUNTIFS(E172:AI172,1,E173:AI173,"■")+COUNTIFS(E172:AI172,7,E173:AI173,"■"))</f>
        <v/>
      </c>
      <c r="AQ171" s="122"/>
    </row>
    <row r="172" spans="1:49" ht="16.5" customHeight="1">
      <c r="A172" s="143"/>
      <c r="B172" s="146"/>
      <c r="C172" s="123" t="s">
        <v>1</v>
      </c>
      <c r="D172" s="124"/>
      <c r="E172" s="68">
        <f>WEEKDAY(DATE(YEAR($A171),$B171,E171),1)</f>
        <v>3</v>
      </c>
      <c r="F172" s="69">
        <f t="shared" ref="F172" si="842">WEEKDAY(DATE(YEAR($A171),$B171,F171),1)</f>
        <v>4</v>
      </c>
      <c r="G172" s="69">
        <f t="shared" ref="G172" si="843">WEEKDAY(DATE(YEAR($A171),$B171,G171),1)</f>
        <v>5</v>
      </c>
      <c r="H172" s="69">
        <f t="shared" ref="H172" si="844">WEEKDAY(DATE(YEAR($A171),$B171,H171),1)</f>
        <v>6</v>
      </c>
      <c r="I172" s="69">
        <f t="shared" ref="I172" si="845">WEEKDAY(DATE(YEAR($A171),$B171,I171),1)</f>
        <v>7</v>
      </c>
      <c r="J172" s="69">
        <f t="shared" ref="J172" si="846">WEEKDAY(DATE(YEAR($A171),$B171,J171),1)</f>
        <v>1</v>
      </c>
      <c r="K172" s="69">
        <f t="shared" ref="K172" si="847">WEEKDAY(DATE(YEAR($A171),$B171,K171),1)</f>
        <v>2</v>
      </c>
      <c r="L172" s="69">
        <f t="shared" ref="L172" si="848">WEEKDAY(DATE(YEAR($A171),$B171,L171),1)</f>
        <v>3</v>
      </c>
      <c r="M172" s="69">
        <f t="shared" ref="M172" si="849">WEEKDAY(DATE(YEAR($A171),$B171,M171),1)</f>
        <v>4</v>
      </c>
      <c r="N172" s="69">
        <f t="shared" ref="N172" si="850">WEEKDAY(DATE(YEAR($A171),$B171,N171),1)</f>
        <v>5</v>
      </c>
      <c r="O172" s="69">
        <f t="shared" ref="O172" si="851">WEEKDAY(DATE(YEAR($A171),$B171,O171),1)</f>
        <v>6</v>
      </c>
      <c r="P172" s="69">
        <f t="shared" ref="P172" si="852">WEEKDAY(DATE(YEAR($A171),$B171,P171),1)</f>
        <v>7</v>
      </c>
      <c r="Q172" s="69">
        <f t="shared" ref="Q172" si="853">WEEKDAY(DATE(YEAR($A171),$B171,Q171),1)</f>
        <v>1</v>
      </c>
      <c r="R172" s="69">
        <f t="shared" ref="R172" si="854">WEEKDAY(DATE(YEAR($A171),$B171,R171),1)</f>
        <v>2</v>
      </c>
      <c r="S172" s="69">
        <f t="shared" ref="S172" si="855">WEEKDAY(DATE(YEAR($A171),$B171,S171),1)</f>
        <v>3</v>
      </c>
      <c r="T172" s="69">
        <f t="shared" ref="T172" si="856">WEEKDAY(DATE(YEAR($A171),$B171,T171),1)</f>
        <v>4</v>
      </c>
      <c r="U172" s="69">
        <f t="shared" ref="U172" si="857">WEEKDAY(DATE(YEAR($A171),$B171,U171),1)</f>
        <v>5</v>
      </c>
      <c r="V172" s="69">
        <f t="shared" ref="V172" si="858">WEEKDAY(DATE(YEAR($A171),$B171,V171),1)</f>
        <v>6</v>
      </c>
      <c r="W172" s="69">
        <f t="shared" ref="W172" si="859">WEEKDAY(DATE(YEAR($A171),$B171,W171),1)</f>
        <v>7</v>
      </c>
      <c r="X172" s="69">
        <f t="shared" ref="X172" si="860">WEEKDAY(DATE(YEAR($A171),$B171,X171),1)</f>
        <v>1</v>
      </c>
      <c r="Y172" s="69">
        <f t="shared" ref="Y172" si="861">WEEKDAY(DATE(YEAR($A171),$B171,Y171),1)</f>
        <v>2</v>
      </c>
      <c r="Z172" s="69">
        <f t="shared" ref="Z172" si="862">WEEKDAY(DATE(YEAR($A171),$B171,Z171),1)</f>
        <v>3</v>
      </c>
      <c r="AA172" s="69">
        <f t="shared" ref="AA172" si="863">WEEKDAY(DATE(YEAR($A171),$B171,AA171),1)</f>
        <v>4</v>
      </c>
      <c r="AB172" s="69">
        <f t="shared" ref="AB172" si="864">WEEKDAY(DATE(YEAR($A171),$B171,AB171),1)</f>
        <v>5</v>
      </c>
      <c r="AC172" s="69">
        <f t="shared" ref="AC172" si="865">WEEKDAY(DATE(YEAR($A171),$B171,AC171),1)</f>
        <v>6</v>
      </c>
      <c r="AD172" s="69">
        <f t="shared" ref="AD172" si="866">WEEKDAY(DATE(YEAR($A171),$B171,AD171),1)</f>
        <v>7</v>
      </c>
      <c r="AE172" s="69">
        <f t="shared" ref="AE172" si="867">WEEKDAY(DATE(YEAR($A171),$B171,AE171),1)</f>
        <v>1</v>
      </c>
      <c r="AF172" s="69">
        <f t="shared" ref="AF172" si="868">WEEKDAY(DATE(YEAR($A171),$B171,AF171),1)</f>
        <v>2</v>
      </c>
      <c r="AG172" s="69">
        <f>IF(DAY(EOMONTH($A171,0))&lt;29,"",WEEKDAY(DATE(YEAR($A171),$B171,AG171),1))</f>
        <v>3</v>
      </c>
      <c r="AH172" s="69">
        <f>IF(DAY(EOMONTH($A171,0))&lt;30,"",WEEKDAY(DATE(YEAR($A171),$B171,AH171),1))</f>
        <v>4</v>
      </c>
      <c r="AI172" s="70">
        <f>IF(DAY(EOMONTH($A171,0))&lt;31,"",WEEKDAY(DATE(YEAR($A171),$B171,AI171),1))</f>
        <v>5</v>
      </c>
      <c r="AJ172" s="115" t="s">
        <v>37</v>
      </c>
      <c r="AK172" s="116"/>
      <c r="AL172" s="116"/>
      <c r="AM172" s="116"/>
      <c r="AN172" s="116"/>
      <c r="AO172" s="116"/>
      <c r="AP172" s="117" t="str">
        <f>IF(COUNTIF(E173:AI173,"■")=0,"",COUNTIF(E174:AI174,"○")+COUNTIF(E174:AI174,"●"))</f>
        <v/>
      </c>
      <c r="AQ172" s="118"/>
      <c r="AR172" s="10"/>
    </row>
    <row r="173" spans="1:49" ht="16.5" customHeight="1">
      <c r="A173" s="143"/>
      <c r="B173" s="146"/>
      <c r="C173" s="123" t="s">
        <v>2</v>
      </c>
      <c r="D173" s="124"/>
      <c r="E173" s="65" t="str">
        <f>IF(VLOOKUP(DATE(YEAR($A171),$B171,E171),入力シート②!$B:$H,3,0)=0,"",VLOOKUP(DATE(YEAR($A171),$B171,E171),入力シート②!$B:$H,3,0))</f>
        <v/>
      </c>
      <c r="F173" s="66" t="str">
        <f>IF(VLOOKUP(DATE(YEAR($A171),$B171,F171),入力シート②!$B:$H,3,0)=0,"",VLOOKUP(DATE(YEAR($A171),$B171,F171),入力シート②!$B:$H,3,0))</f>
        <v/>
      </c>
      <c r="G173" s="66" t="str">
        <f>IF(VLOOKUP(DATE(YEAR($A171),$B171,G171),入力シート②!$B:$H,3,0)=0,"",VLOOKUP(DATE(YEAR($A171),$B171,G171),入力シート②!$B:$H,3,0))</f>
        <v/>
      </c>
      <c r="H173" s="66" t="str">
        <f>IF(VLOOKUP(DATE(YEAR($A171),$B171,H171),入力シート②!$B:$H,3,0)=0,"",VLOOKUP(DATE(YEAR($A171),$B171,H171),入力シート②!$B:$H,3,0))</f>
        <v/>
      </c>
      <c r="I173" s="66" t="str">
        <f>IF(VLOOKUP(DATE(YEAR($A171),$B171,I171),入力シート②!$B:$H,3,0)=0,"",VLOOKUP(DATE(YEAR($A171),$B171,I171),入力シート②!$B:$H,3,0))</f>
        <v/>
      </c>
      <c r="J173" s="66" t="str">
        <f>IF(VLOOKUP(DATE(YEAR($A171),$B171,J171),入力シート②!$B:$H,3,0)=0,"",VLOOKUP(DATE(YEAR($A171),$B171,J171),入力シート②!$B:$H,3,0))</f>
        <v/>
      </c>
      <c r="K173" s="66" t="str">
        <f>IF(VLOOKUP(DATE(YEAR($A171),$B171,K171),入力シート②!$B:$H,3,0)=0,"",VLOOKUP(DATE(YEAR($A171),$B171,K171),入力シート②!$B:$H,3,0))</f>
        <v/>
      </c>
      <c r="L173" s="66" t="str">
        <f>IF(VLOOKUP(DATE(YEAR($A171),$B171,L171),入力シート②!$B:$H,3,0)=0,"",VLOOKUP(DATE(YEAR($A171),$B171,L171),入力シート②!$B:$H,3,0))</f>
        <v/>
      </c>
      <c r="M173" s="66" t="str">
        <f>IF(VLOOKUP(DATE(YEAR($A171),$B171,M171),入力シート②!$B:$H,3,0)=0,"",VLOOKUP(DATE(YEAR($A171),$B171,M171),入力シート②!$B:$H,3,0))</f>
        <v/>
      </c>
      <c r="N173" s="66" t="str">
        <f>IF(VLOOKUP(DATE(YEAR($A171),$B171,N171),入力シート②!$B:$H,3,0)=0,"",VLOOKUP(DATE(YEAR($A171),$B171,N171),入力シート②!$B:$H,3,0))</f>
        <v/>
      </c>
      <c r="O173" s="66" t="str">
        <f>IF(VLOOKUP(DATE(YEAR($A171),$B171,O171),入力シート②!$B:$H,3,0)=0,"",VLOOKUP(DATE(YEAR($A171),$B171,O171),入力シート②!$B:$H,3,0))</f>
        <v/>
      </c>
      <c r="P173" s="66" t="str">
        <f>IF(VLOOKUP(DATE(YEAR($A171),$B171,P171),入力シート②!$B:$H,3,0)=0,"",VLOOKUP(DATE(YEAR($A171),$B171,P171),入力シート②!$B:$H,3,0))</f>
        <v/>
      </c>
      <c r="Q173" s="66" t="str">
        <f>IF(VLOOKUP(DATE(YEAR($A171),$B171,Q171),入力シート②!$B:$H,3,0)=0,"",VLOOKUP(DATE(YEAR($A171),$B171,Q171),入力シート②!$B:$H,3,0))</f>
        <v/>
      </c>
      <c r="R173" s="66" t="str">
        <f>IF(VLOOKUP(DATE(YEAR($A171),$B171,R171),入力シート②!$B:$H,3,0)=0,"",VLOOKUP(DATE(YEAR($A171),$B171,R171),入力シート②!$B:$H,3,0))</f>
        <v/>
      </c>
      <c r="S173" s="66" t="str">
        <f>IF(VLOOKUP(DATE(YEAR($A171),$B171,S171),入力シート②!$B:$H,3,0)=0,"",VLOOKUP(DATE(YEAR($A171),$B171,S171),入力シート②!$B:$H,3,0))</f>
        <v/>
      </c>
      <c r="T173" s="66" t="str">
        <f>IF(VLOOKUP(DATE(YEAR($A171),$B171,T171),入力シート②!$B:$H,3,0)=0,"",VLOOKUP(DATE(YEAR($A171),$B171,T171),入力シート②!$B:$H,3,0))</f>
        <v/>
      </c>
      <c r="U173" s="66" t="str">
        <f>IF(VLOOKUP(DATE(YEAR($A171),$B171,U171),入力シート②!$B:$H,3,0)=0,"",VLOOKUP(DATE(YEAR($A171),$B171,U171),入力シート②!$B:$H,3,0))</f>
        <v/>
      </c>
      <c r="V173" s="66" t="str">
        <f>IF(VLOOKUP(DATE(YEAR($A171),$B171,V171),入力シート②!$B:$H,3,0)=0,"",VLOOKUP(DATE(YEAR($A171),$B171,V171),入力シート②!$B:$H,3,0))</f>
        <v/>
      </c>
      <c r="W173" s="66" t="str">
        <f>IF(VLOOKUP(DATE(YEAR($A171),$B171,W171),入力シート②!$B:$H,3,0)=0,"",VLOOKUP(DATE(YEAR($A171),$B171,W171),入力シート②!$B:$H,3,0))</f>
        <v/>
      </c>
      <c r="X173" s="66" t="str">
        <f>IF(VLOOKUP(DATE(YEAR($A171),$B171,X171),入力シート②!$B:$H,3,0)=0,"",VLOOKUP(DATE(YEAR($A171),$B171,X171),入力シート②!$B:$H,3,0))</f>
        <v/>
      </c>
      <c r="Y173" s="66" t="str">
        <f>IF(VLOOKUP(DATE(YEAR($A171),$B171,Y171),入力シート②!$B:$H,3,0)=0,"",VLOOKUP(DATE(YEAR($A171),$B171,Y171),入力シート②!$B:$H,3,0))</f>
        <v/>
      </c>
      <c r="Z173" s="66" t="str">
        <f>IF(VLOOKUP(DATE(YEAR($A171),$B171,Z171),入力シート②!$B:$H,3,0)=0,"",VLOOKUP(DATE(YEAR($A171),$B171,Z171),入力シート②!$B:$H,3,0))</f>
        <v/>
      </c>
      <c r="AA173" s="66" t="str">
        <f>IF(VLOOKUP(DATE(YEAR($A171),$B171,AA171),入力シート②!$B:$H,3,0)=0,"",VLOOKUP(DATE(YEAR($A171),$B171,AA171),入力シート②!$B:$H,3,0))</f>
        <v/>
      </c>
      <c r="AB173" s="66" t="str">
        <f>IF(VLOOKUP(DATE(YEAR($A171),$B171,AB171),入力シート②!$B:$H,3,0)=0,"",VLOOKUP(DATE(YEAR($A171),$B171,AB171),入力シート②!$B:$H,3,0))</f>
        <v/>
      </c>
      <c r="AC173" s="66" t="str">
        <f>IF(VLOOKUP(DATE(YEAR($A171),$B171,AC171),入力シート②!$B:$H,3,0)=0,"",VLOOKUP(DATE(YEAR($A171),$B171,AC171),入力シート②!$B:$H,3,0))</f>
        <v/>
      </c>
      <c r="AD173" s="66" t="str">
        <f>IF(VLOOKUP(DATE(YEAR($A171),$B171,AD171),入力シート②!$B:$H,3,0)=0,"",VLOOKUP(DATE(YEAR($A171),$B171,AD171),入力シート②!$B:$H,3,0))</f>
        <v/>
      </c>
      <c r="AE173" s="66" t="str">
        <f>IF(VLOOKUP(DATE(YEAR($A171),$B171,AE171),入力シート②!$B:$H,3,0)=0,"",VLOOKUP(DATE(YEAR($A171),$B171,AE171),入力シート②!$B:$H,3,0))</f>
        <v/>
      </c>
      <c r="AF173" s="66" t="str">
        <f>IF(VLOOKUP(DATE(YEAR($A171),$B171,AF171),入力シート②!$B:$H,3,0)=0,"",VLOOKUP(DATE(YEAR($A171),$B171,AF171),入力シート②!$B:$H,3,0))</f>
        <v/>
      </c>
      <c r="AG173" s="66" t="str">
        <f>IF(DAY(EOMONTH($A171,0))&lt;29,"",IF(VLOOKUP(DATE(YEAR($A171),$B171,AG171),入力シート②!$B:$H,3,0)=0,"",VLOOKUP(DATE(YEAR($A171),$B171,AG171),入力シート②!$B:$H,3,0)))</f>
        <v/>
      </c>
      <c r="AH173" s="66" t="str">
        <f>IF(DAY(EOMONTH($A171,0))&lt;30,"",IF(VLOOKUP(DATE(YEAR($A171),$B171,AH171),入力シート②!$B:$H,3,0)=0,"",VLOOKUP(DATE(YEAR($A171),$B171,AH171),入力シート②!$B:$H,3,0)))</f>
        <v/>
      </c>
      <c r="AI173" s="71" t="str">
        <f>IF(DAY(EOMONTH($A171,0))&lt;31,"",IF(VLOOKUP(DATE(YEAR($A171),$B171,AI171),入力シート②!$B:$H,3,0)=0,"",VLOOKUP(DATE(YEAR($A171),$B171,AI171),入力シート②!$B:$H,3,0)))</f>
        <v/>
      </c>
      <c r="AJ173" s="115" t="s">
        <v>38</v>
      </c>
      <c r="AK173" s="116"/>
      <c r="AL173" s="116"/>
      <c r="AM173" s="116"/>
      <c r="AN173" s="116"/>
      <c r="AO173" s="116"/>
      <c r="AP173" s="119" t="str">
        <f>IF(COUNTIF(E173:AI173,"■")=0,"",ROUNDDOWN(AP172/AL171,4))</f>
        <v/>
      </c>
      <c r="AQ173" s="120"/>
      <c r="AR173" s="11"/>
      <c r="AS173" s="43"/>
      <c r="AT173" s="113" t="s">
        <v>47</v>
      </c>
      <c r="AU173" s="113" t="s">
        <v>9</v>
      </c>
      <c r="AV173" s="113" t="s">
        <v>45</v>
      </c>
      <c r="AW173" s="113" t="s">
        <v>43</v>
      </c>
    </row>
    <row r="174" spans="1:49" ht="16.5" customHeight="1">
      <c r="A174" s="143"/>
      <c r="B174" s="146"/>
      <c r="C174" s="125" t="s">
        <v>36</v>
      </c>
      <c r="D174" s="126"/>
      <c r="E174" s="65" t="str">
        <f>IF(VLOOKUP(DATE(YEAR($A171),$B171,E171),入力シート②!$B:$H,4,0)=0,"",VLOOKUP(DATE(YEAR($A171),$B171,E171),入力シート②!$B:$H,4,0))</f>
        <v/>
      </c>
      <c r="F174" s="66" t="str">
        <f>IF(VLOOKUP(DATE(YEAR($A171),$B171,F171),入力シート②!$B:$H,4,0)=0,"",VLOOKUP(DATE(YEAR($A171),$B171,F171),入力シート②!$B:$H,4,0))</f>
        <v/>
      </c>
      <c r="G174" s="66" t="str">
        <f>IF(VLOOKUP(DATE(YEAR($A171),$B171,G171),入力シート②!$B:$H,4,0)=0,"",VLOOKUP(DATE(YEAR($A171),$B171,G171),入力シート②!$B:$H,4,0))</f>
        <v/>
      </c>
      <c r="H174" s="66" t="str">
        <f>IF(VLOOKUP(DATE(YEAR($A171),$B171,H171),入力シート②!$B:$H,4,0)=0,"",VLOOKUP(DATE(YEAR($A171),$B171,H171),入力シート②!$B:$H,4,0))</f>
        <v/>
      </c>
      <c r="I174" s="66" t="str">
        <f>IF(VLOOKUP(DATE(YEAR($A171),$B171,I171),入力シート②!$B:$H,4,0)=0,"",VLOOKUP(DATE(YEAR($A171),$B171,I171),入力シート②!$B:$H,4,0))</f>
        <v/>
      </c>
      <c r="J174" s="66" t="str">
        <f>IF(VLOOKUP(DATE(YEAR($A171),$B171,J171),入力シート②!$B:$H,4,0)=0,"",VLOOKUP(DATE(YEAR($A171),$B171,J171),入力シート②!$B:$H,4,0))</f>
        <v/>
      </c>
      <c r="K174" s="66" t="str">
        <f>IF(VLOOKUP(DATE(YEAR($A171),$B171,K171),入力シート②!$B:$H,4,0)=0,"",VLOOKUP(DATE(YEAR($A171),$B171,K171),入力シート②!$B:$H,4,0))</f>
        <v/>
      </c>
      <c r="L174" s="66" t="str">
        <f>IF(VLOOKUP(DATE(YEAR($A171),$B171,L171),入力シート②!$B:$H,4,0)=0,"",VLOOKUP(DATE(YEAR($A171),$B171,L171),入力シート②!$B:$H,4,0))</f>
        <v/>
      </c>
      <c r="M174" s="66" t="str">
        <f>IF(VLOOKUP(DATE(YEAR($A171),$B171,M171),入力シート②!$B:$H,4,0)=0,"",VLOOKUP(DATE(YEAR($A171),$B171,M171),入力シート②!$B:$H,4,0))</f>
        <v/>
      </c>
      <c r="N174" s="66" t="str">
        <f>IF(VLOOKUP(DATE(YEAR($A171),$B171,N171),入力シート②!$B:$H,4,0)=0,"",VLOOKUP(DATE(YEAR($A171),$B171,N171),入力シート②!$B:$H,4,0))</f>
        <v/>
      </c>
      <c r="O174" s="66" t="str">
        <f>IF(VLOOKUP(DATE(YEAR($A171),$B171,O171),入力シート②!$B:$H,4,0)=0,"",VLOOKUP(DATE(YEAR($A171),$B171,O171),入力シート②!$B:$H,4,0))</f>
        <v/>
      </c>
      <c r="P174" s="66" t="str">
        <f>IF(VLOOKUP(DATE(YEAR($A171),$B171,P171),入力シート②!$B:$H,4,0)=0,"",VLOOKUP(DATE(YEAR($A171),$B171,P171),入力シート②!$B:$H,4,0))</f>
        <v/>
      </c>
      <c r="Q174" s="66" t="str">
        <f>IF(VLOOKUP(DATE(YEAR($A171),$B171,Q171),入力シート②!$B:$H,4,0)=0,"",VLOOKUP(DATE(YEAR($A171),$B171,Q171),入力シート②!$B:$H,4,0))</f>
        <v/>
      </c>
      <c r="R174" s="66" t="str">
        <f>IF(VLOOKUP(DATE(YEAR($A171),$B171,R171),入力シート②!$B:$H,4,0)=0,"",VLOOKUP(DATE(YEAR($A171),$B171,R171),入力シート②!$B:$H,4,0))</f>
        <v/>
      </c>
      <c r="S174" s="66" t="str">
        <f>IF(VLOOKUP(DATE(YEAR($A171),$B171,S171),入力シート②!$B:$H,4,0)=0,"",VLOOKUP(DATE(YEAR($A171),$B171,S171),入力シート②!$B:$H,4,0))</f>
        <v/>
      </c>
      <c r="T174" s="66" t="str">
        <f>IF(VLOOKUP(DATE(YEAR($A171),$B171,T171),入力シート②!$B:$H,4,0)=0,"",VLOOKUP(DATE(YEAR($A171),$B171,T171),入力シート②!$B:$H,4,0))</f>
        <v/>
      </c>
      <c r="U174" s="66" t="str">
        <f>IF(VLOOKUP(DATE(YEAR($A171),$B171,U171),入力シート②!$B:$H,4,0)=0,"",VLOOKUP(DATE(YEAR($A171),$B171,U171),入力シート②!$B:$H,4,0))</f>
        <v/>
      </c>
      <c r="V174" s="66" t="str">
        <f>IF(VLOOKUP(DATE(YEAR($A171),$B171,V171),入力シート②!$B:$H,4,0)=0,"",VLOOKUP(DATE(YEAR($A171),$B171,V171),入力シート②!$B:$H,4,0))</f>
        <v/>
      </c>
      <c r="W174" s="66" t="str">
        <f>IF(VLOOKUP(DATE(YEAR($A171),$B171,W171),入力シート②!$B:$H,4,0)=0,"",VLOOKUP(DATE(YEAR($A171),$B171,W171),入力シート②!$B:$H,4,0))</f>
        <v/>
      </c>
      <c r="X174" s="66" t="str">
        <f>IF(VLOOKUP(DATE(YEAR($A171),$B171,X171),入力シート②!$B:$H,4,0)=0,"",VLOOKUP(DATE(YEAR($A171),$B171,X171),入力シート②!$B:$H,4,0))</f>
        <v/>
      </c>
      <c r="Y174" s="66" t="str">
        <f>IF(VLOOKUP(DATE(YEAR($A171),$B171,Y171),入力シート②!$B:$H,4,0)=0,"",VLOOKUP(DATE(YEAR($A171),$B171,Y171),入力シート②!$B:$H,4,0))</f>
        <v/>
      </c>
      <c r="Z174" s="66" t="str">
        <f>IF(VLOOKUP(DATE(YEAR($A171),$B171,Z171),入力シート②!$B:$H,4,0)=0,"",VLOOKUP(DATE(YEAR($A171),$B171,Z171),入力シート②!$B:$H,4,0))</f>
        <v/>
      </c>
      <c r="AA174" s="66" t="str">
        <f>IF(VLOOKUP(DATE(YEAR($A171),$B171,AA171),入力シート②!$B:$H,4,0)=0,"",VLOOKUP(DATE(YEAR($A171),$B171,AA171),入力シート②!$B:$H,4,0))</f>
        <v/>
      </c>
      <c r="AB174" s="66" t="str">
        <f>IF(VLOOKUP(DATE(YEAR($A171),$B171,AB171),入力シート②!$B:$H,4,0)=0,"",VLOOKUP(DATE(YEAR($A171),$B171,AB171),入力シート②!$B:$H,4,0))</f>
        <v/>
      </c>
      <c r="AC174" s="66" t="str">
        <f>IF(VLOOKUP(DATE(YEAR($A171),$B171,AC171),入力シート②!$B:$H,4,0)=0,"",VLOOKUP(DATE(YEAR($A171),$B171,AC171),入力シート②!$B:$H,4,0))</f>
        <v/>
      </c>
      <c r="AD174" s="66" t="str">
        <f>IF(VLOOKUP(DATE(YEAR($A171),$B171,AD171),入力シート②!$B:$H,4,0)=0,"",VLOOKUP(DATE(YEAR($A171),$B171,AD171),入力シート②!$B:$H,4,0))</f>
        <v/>
      </c>
      <c r="AE174" s="66" t="str">
        <f>IF(VLOOKUP(DATE(YEAR($A171),$B171,AE171),入力シート②!$B:$H,4,0)=0,"",VLOOKUP(DATE(YEAR($A171),$B171,AE171),入力シート②!$B:$H,4,0))</f>
        <v/>
      </c>
      <c r="AF174" s="66" t="str">
        <f>IF(VLOOKUP(DATE(YEAR($A171),$B171,AF171),入力シート②!$B:$H,4,0)=0,"",VLOOKUP(DATE(YEAR($A171),$B171,AF171),入力シート②!$B:$H,4,0))</f>
        <v/>
      </c>
      <c r="AG174" s="66" t="str">
        <f>IF(DAY(EOMONTH($A171,0))&lt;29,"",IF(VLOOKUP(DATE(YEAR($A171),$B171,AG171),入力シート②!$B:$H,4,0)=0,"",VLOOKUP(DATE(YEAR($A171),$B171,AG171),入力シート②!$B:$H,4,0)))</f>
        <v/>
      </c>
      <c r="AH174" s="66" t="str">
        <f>IF(DAY(EOMONTH($A171,0))&lt;30,"",IF(VLOOKUP(DATE(YEAR($A171),$B171,AH171),入力シート②!$B:$H,4,0)=0,"",VLOOKUP(DATE(YEAR($A171),$B171,AH171),入力シート②!$B:$H,4,0)))</f>
        <v/>
      </c>
      <c r="AI174" s="71" t="str">
        <f>IF(DAY(EOMONTH($A171,0))&lt;31,"",IF(VLOOKUP(DATE(YEAR($A171),$B171,AI171),入力シート②!$B:$H,4,0)=0,"",VLOOKUP(DATE(YEAR($A171),$B171,AI171),入力シート②!$B:$H,4,0)))</f>
        <v/>
      </c>
      <c r="AJ174" s="131" t="s">
        <v>8</v>
      </c>
      <c r="AK174" s="109"/>
      <c r="AL174" s="109"/>
      <c r="AM174" s="109"/>
      <c r="AN174" s="109"/>
      <c r="AO174" s="109"/>
      <c r="AP174" s="109" t="str">
        <f>IF(COUNTIF(E173:AI173,"■")=0,"",IF(OR(AP172&gt;=AP171,AP173&gt;=0.285),"達成","×"))</f>
        <v/>
      </c>
      <c r="AQ174" s="110"/>
      <c r="AT174" s="114"/>
      <c r="AU174" s="114"/>
      <c r="AV174" s="114"/>
      <c r="AW174" s="114"/>
    </row>
    <row r="175" spans="1:49" ht="16.5" customHeight="1">
      <c r="A175" s="144"/>
      <c r="B175" s="147"/>
      <c r="C175" s="127" t="s">
        <v>4</v>
      </c>
      <c r="D175" s="128"/>
      <c r="E175" s="61" t="str">
        <f ca="1">VLOOKUP(DATE(YEAR($A171),B171,E171),入力シート②!$B:$H,7,0)</f>
        <v/>
      </c>
      <c r="F175" s="62" t="str">
        <f ca="1">VLOOKUP(DATE(YEAR($A171),B171,F171),入力シート②!$B:$H,7,0)</f>
        <v/>
      </c>
      <c r="G175" s="62" t="str">
        <f ca="1">VLOOKUP(DATE(YEAR($A171),B171,G171),入力シート②!$B:$H,7,0)</f>
        <v/>
      </c>
      <c r="H175" s="62" t="str">
        <f ca="1">VLOOKUP(DATE(YEAR($A171),B171,H171),入力シート②!$B:$H,7,0)</f>
        <v/>
      </c>
      <c r="I175" s="62" t="str">
        <f ca="1">VLOOKUP(DATE(YEAR($A171),B171,I171),入力シート②!$B:$H,7,0)</f>
        <v/>
      </c>
      <c r="J175" s="62" t="str">
        <f ca="1">VLOOKUP(DATE(YEAR($A171),B171,J171),入力シート②!$B:$H,7,0)</f>
        <v/>
      </c>
      <c r="K175" s="62" t="str">
        <f ca="1">VLOOKUP(DATE(YEAR($A171),B171,K171),入力シート②!$B:$H,7,0)</f>
        <v/>
      </c>
      <c r="L175" s="62" t="str">
        <f ca="1">VLOOKUP(DATE(YEAR($A171),B171,L171),入力シート②!$B:$H,7,0)</f>
        <v/>
      </c>
      <c r="M175" s="62" t="str">
        <f ca="1">VLOOKUP(DATE(YEAR($A171),B171,M171),入力シート②!$B:$H,7,0)</f>
        <v/>
      </c>
      <c r="N175" s="62" t="str">
        <f ca="1">VLOOKUP(DATE(YEAR($A171),B171,N171),入力シート②!$B:$H,7,0)</f>
        <v/>
      </c>
      <c r="O175" s="62" t="str">
        <f ca="1">VLOOKUP(DATE(YEAR($A171),B171,O171),入力シート②!$B:$H,7,0)</f>
        <v/>
      </c>
      <c r="P175" s="62" t="str">
        <f ca="1">VLOOKUP(DATE(YEAR($A171),B171,P171),入力シート②!$B:$H,7,0)</f>
        <v/>
      </c>
      <c r="Q175" s="62" t="str">
        <f ca="1">VLOOKUP(DATE(YEAR($A171),B171,Q171),入力シート②!$B:$H,7,0)</f>
        <v/>
      </c>
      <c r="R175" s="62" t="str">
        <f ca="1">VLOOKUP(DATE(YEAR($A171),B171,R171),入力シート②!$B:$H,7,0)</f>
        <v/>
      </c>
      <c r="S175" s="62" t="str">
        <f ca="1">VLOOKUP(DATE(YEAR($A171),B171,S171),入力シート②!$B:$H,7,0)</f>
        <v/>
      </c>
      <c r="T175" s="62" t="str">
        <f ca="1">VLOOKUP(DATE(YEAR($A171),B171,T171),入力シート②!$B:$H,7,0)</f>
        <v/>
      </c>
      <c r="U175" s="62" t="str">
        <f ca="1">VLOOKUP(DATE(YEAR($A171),B171,U171),入力シート②!$B:$H,7,0)</f>
        <v/>
      </c>
      <c r="V175" s="62" t="str">
        <f ca="1">VLOOKUP(DATE(YEAR($A171),B171,V171),入力シート②!$B:$H,7,0)</f>
        <v/>
      </c>
      <c r="W175" s="62" t="str">
        <f ca="1">VLOOKUP(DATE(YEAR($A171),B171,W171),入力シート②!$B:$H,7,0)</f>
        <v/>
      </c>
      <c r="X175" s="62" t="str">
        <f ca="1">VLOOKUP(DATE(YEAR($A171),B171,X171),入力シート②!$B:$H,7,0)</f>
        <v/>
      </c>
      <c r="Y175" s="62" t="str">
        <f ca="1">VLOOKUP(DATE(YEAR($A171),B171,Y171),入力シート②!$B:$H,7,0)</f>
        <v/>
      </c>
      <c r="Z175" s="62" t="str">
        <f ca="1">VLOOKUP(DATE(YEAR($A171),B171,Z171),入力シート②!$B:$H,7,0)</f>
        <v/>
      </c>
      <c r="AA175" s="62" t="str">
        <f ca="1">VLOOKUP(DATE(YEAR($A171),B171,AA171),入力シート②!$B:$H,7,0)</f>
        <v/>
      </c>
      <c r="AB175" s="62" t="str">
        <f ca="1">VLOOKUP(DATE(YEAR($A171),B171,AB171),入力シート②!$B:$H,7,0)</f>
        <v/>
      </c>
      <c r="AC175" s="62" t="str">
        <f ca="1">VLOOKUP(DATE(YEAR($A171),B171,AC171),入力シート②!$B:$H,7,0)</f>
        <v/>
      </c>
      <c r="AD175" s="62" t="str">
        <f ca="1">VLOOKUP(DATE(YEAR($A171),B171,AD171),入力シート②!$B:$H,7,0)</f>
        <v/>
      </c>
      <c r="AE175" s="62" t="str">
        <f ca="1">VLOOKUP(DATE(YEAR($A171),B171,AE171),入力シート②!$B:$H,7,0)</f>
        <v/>
      </c>
      <c r="AF175" s="62" t="str">
        <f ca="1">VLOOKUP(DATE(YEAR($A171),B171,AF171),入力シート②!$B:$H,7,0)</f>
        <v/>
      </c>
      <c r="AG175" s="62" t="str">
        <f ca="1">IF(DAY(EOMONTH($A171,0))&lt;29,"",VLOOKUP(DATE(YEAR($A171),$B171,AG171),入力シート②!$B:$H,7,0))</f>
        <v/>
      </c>
      <c r="AH175" s="62" t="str">
        <f ca="1">IF(DAY(EOMONTH($A171,0))&lt;30,"",VLOOKUP(DATE(YEAR($A171),$B171,AH171),入力シート②!$B:$H,7,0))</f>
        <v/>
      </c>
      <c r="AI175" s="72" t="str">
        <f ca="1">IF(DAY(EOMONTH($A171,0))&lt;31,"",VLOOKUP(DATE(YEAR($A171),$B171,AI171),入力シート②!$B:$H,7,0))</f>
        <v/>
      </c>
      <c r="AJ175" s="111" t="s">
        <v>45</v>
      </c>
      <c r="AK175" s="112"/>
      <c r="AL175" s="112" t="str">
        <f ca="1">IF(COUNTIF(E175:AI175,"-")+COUNTIF(E175:AI175,"達成")+COUNTIF(E175:AI175,"×")=0,"",COUNTIF(E175:AI175,"達成")+COUNTIF(E175:AI175,"×"))</f>
        <v/>
      </c>
      <c r="AM175" s="112"/>
      <c r="AN175" s="112" t="s">
        <v>43</v>
      </c>
      <c r="AO175" s="112"/>
      <c r="AP175" s="109" t="str">
        <f ca="1">IF(COUNTIF(E175:AI175,"-")+COUNTIF(E175:AI175,"達成")+COUNTIF(E175:AI175,"×")=0,"",COUNTIF(E175:AI175,"達成"))</f>
        <v/>
      </c>
      <c r="AQ175" s="110"/>
      <c r="AT175" s="31">
        <f>IF(AP174="達成",1,0)</f>
        <v>0</v>
      </c>
      <c r="AU175" s="31">
        <f>IF(AP174="×",1,0)</f>
        <v>0</v>
      </c>
      <c r="AV175" s="31" t="str">
        <f ca="1">AL175</f>
        <v/>
      </c>
      <c r="AW175" s="31" t="str">
        <f ca="1">AP175</f>
        <v/>
      </c>
    </row>
    <row r="176" spans="1:49" ht="16.5" customHeight="1">
      <c r="A176" s="132">
        <f>EOMONTH(A171,0)+1</f>
        <v>47270</v>
      </c>
      <c r="B176" s="145">
        <f t="shared" ref="B176" si="869">MONTH(A176)</f>
        <v>6</v>
      </c>
      <c r="C176" s="129" t="s">
        <v>0</v>
      </c>
      <c r="D176" s="130"/>
      <c r="E176" s="63">
        <v>1</v>
      </c>
      <c r="F176" s="64">
        <v>2</v>
      </c>
      <c r="G176" s="64">
        <v>3</v>
      </c>
      <c r="H176" s="64">
        <v>4</v>
      </c>
      <c r="I176" s="64">
        <v>5</v>
      </c>
      <c r="J176" s="64">
        <v>6</v>
      </c>
      <c r="K176" s="64">
        <v>7</v>
      </c>
      <c r="L176" s="64">
        <v>8</v>
      </c>
      <c r="M176" s="64">
        <v>9</v>
      </c>
      <c r="N176" s="64">
        <v>10</v>
      </c>
      <c r="O176" s="64">
        <v>11</v>
      </c>
      <c r="P176" s="64">
        <v>12</v>
      </c>
      <c r="Q176" s="64">
        <v>13</v>
      </c>
      <c r="R176" s="64">
        <v>14</v>
      </c>
      <c r="S176" s="64">
        <v>15</v>
      </c>
      <c r="T176" s="64">
        <v>16</v>
      </c>
      <c r="U176" s="64">
        <v>17</v>
      </c>
      <c r="V176" s="64">
        <v>18</v>
      </c>
      <c r="W176" s="64">
        <v>19</v>
      </c>
      <c r="X176" s="64">
        <v>20</v>
      </c>
      <c r="Y176" s="64">
        <v>21</v>
      </c>
      <c r="Z176" s="64">
        <v>22</v>
      </c>
      <c r="AA176" s="64">
        <v>23</v>
      </c>
      <c r="AB176" s="64">
        <v>24</v>
      </c>
      <c r="AC176" s="64">
        <v>25</v>
      </c>
      <c r="AD176" s="64">
        <v>26</v>
      </c>
      <c r="AE176" s="64">
        <v>27</v>
      </c>
      <c r="AF176" s="64">
        <v>28</v>
      </c>
      <c r="AG176" s="64">
        <f>IF(DAY(EOMONTH($A176,0))&lt;29,"",29)</f>
        <v>29</v>
      </c>
      <c r="AH176" s="64">
        <f>IF(DAY(EOMONTH($A176,0))&lt;30,"",30)</f>
        <v>30</v>
      </c>
      <c r="AI176" s="67" t="str">
        <f>IF(DAY(EOMONTH($A176,0))&lt;31,"",31)</f>
        <v/>
      </c>
      <c r="AJ176" s="150" t="s">
        <v>42</v>
      </c>
      <c r="AK176" s="151"/>
      <c r="AL176" s="151" t="str">
        <f>IF(COUNTIF(E178:AI178,"■")=0,"",COUNTIF(E178:AI178,"■"))</f>
        <v/>
      </c>
      <c r="AM176" s="151"/>
      <c r="AN176" s="151" t="s">
        <v>44</v>
      </c>
      <c r="AO176" s="151"/>
      <c r="AP176" s="121" t="str">
        <f>IF(COUNTIF(E178:AI178,"■")=0,"",COUNTIFS(E177:AI177,1,E178:AI178,"■")+COUNTIFS(E177:AI177,7,E178:AI178,"■"))</f>
        <v/>
      </c>
      <c r="AQ176" s="122"/>
    </row>
    <row r="177" spans="1:49" ht="16.5" customHeight="1">
      <c r="A177" s="143"/>
      <c r="B177" s="146"/>
      <c r="C177" s="123" t="s">
        <v>1</v>
      </c>
      <c r="D177" s="124"/>
      <c r="E177" s="68">
        <f>WEEKDAY(DATE(YEAR($A176),$B176,E176),1)</f>
        <v>6</v>
      </c>
      <c r="F177" s="69">
        <f t="shared" ref="F177" si="870">WEEKDAY(DATE(YEAR($A176),$B176,F176),1)</f>
        <v>7</v>
      </c>
      <c r="G177" s="69">
        <f t="shared" ref="G177" si="871">WEEKDAY(DATE(YEAR($A176),$B176,G176),1)</f>
        <v>1</v>
      </c>
      <c r="H177" s="69">
        <f t="shared" ref="H177" si="872">WEEKDAY(DATE(YEAR($A176),$B176,H176),1)</f>
        <v>2</v>
      </c>
      <c r="I177" s="69">
        <f t="shared" ref="I177" si="873">WEEKDAY(DATE(YEAR($A176),$B176,I176),1)</f>
        <v>3</v>
      </c>
      <c r="J177" s="69">
        <f t="shared" ref="J177" si="874">WEEKDAY(DATE(YEAR($A176),$B176,J176),1)</f>
        <v>4</v>
      </c>
      <c r="K177" s="69">
        <f t="shared" ref="K177" si="875">WEEKDAY(DATE(YEAR($A176),$B176,K176),1)</f>
        <v>5</v>
      </c>
      <c r="L177" s="69">
        <f t="shared" ref="L177" si="876">WEEKDAY(DATE(YEAR($A176),$B176,L176),1)</f>
        <v>6</v>
      </c>
      <c r="M177" s="69">
        <f t="shared" ref="M177" si="877">WEEKDAY(DATE(YEAR($A176),$B176,M176),1)</f>
        <v>7</v>
      </c>
      <c r="N177" s="69">
        <f t="shared" ref="N177" si="878">WEEKDAY(DATE(YEAR($A176),$B176,N176),1)</f>
        <v>1</v>
      </c>
      <c r="O177" s="69">
        <f t="shared" ref="O177" si="879">WEEKDAY(DATE(YEAR($A176),$B176,O176),1)</f>
        <v>2</v>
      </c>
      <c r="P177" s="69">
        <f t="shared" ref="P177" si="880">WEEKDAY(DATE(YEAR($A176),$B176,P176),1)</f>
        <v>3</v>
      </c>
      <c r="Q177" s="69">
        <f t="shared" ref="Q177" si="881">WEEKDAY(DATE(YEAR($A176),$B176,Q176),1)</f>
        <v>4</v>
      </c>
      <c r="R177" s="69">
        <f t="shared" ref="R177" si="882">WEEKDAY(DATE(YEAR($A176),$B176,R176),1)</f>
        <v>5</v>
      </c>
      <c r="S177" s="69">
        <f t="shared" ref="S177" si="883">WEEKDAY(DATE(YEAR($A176),$B176,S176),1)</f>
        <v>6</v>
      </c>
      <c r="T177" s="69">
        <f t="shared" ref="T177" si="884">WEEKDAY(DATE(YEAR($A176),$B176,T176),1)</f>
        <v>7</v>
      </c>
      <c r="U177" s="69">
        <f t="shared" ref="U177" si="885">WEEKDAY(DATE(YEAR($A176),$B176,U176),1)</f>
        <v>1</v>
      </c>
      <c r="V177" s="69">
        <f t="shared" ref="V177" si="886">WEEKDAY(DATE(YEAR($A176),$B176,V176),1)</f>
        <v>2</v>
      </c>
      <c r="W177" s="69">
        <f t="shared" ref="W177" si="887">WEEKDAY(DATE(YEAR($A176),$B176,W176),1)</f>
        <v>3</v>
      </c>
      <c r="X177" s="69">
        <f t="shared" ref="X177" si="888">WEEKDAY(DATE(YEAR($A176),$B176,X176),1)</f>
        <v>4</v>
      </c>
      <c r="Y177" s="69">
        <f t="shared" ref="Y177" si="889">WEEKDAY(DATE(YEAR($A176),$B176,Y176),1)</f>
        <v>5</v>
      </c>
      <c r="Z177" s="69">
        <f t="shared" ref="Z177" si="890">WEEKDAY(DATE(YEAR($A176),$B176,Z176),1)</f>
        <v>6</v>
      </c>
      <c r="AA177" s="69">
        <f t="shared" ref="AA177" si="891">WEEKDAY(DATE(YEAR($A176),$B176,AA176),1)</f>
        <v>7</v>
      </c>
      <c r="AB177" s="69">
        <f t="shared" ref="AB177" si="892">WEEKDAY(DATE(YEAR($A176),$B176,AB176),1)</f>
        <v>1</v>
      </c>
      <c r="AC177" s="69">
        <f t="shared" ref="AC177" si="893">WEEKDAY(DATE(YEAR($A176),$B176,AC176),1)</f>
        <v>2</v>
      </c>
      <c r="AD177" s="69">
        <f t="shared" ref="AD177" si="894">WEEKDAY(DATE(YEAR($A176),$B176,AD176),1)</f>
        <v>3</v>
      </c>
      <c r="AE177" s="69">
        <f t="shared" ref="AE177" si="895">WEEKDAY(DATE(YEAR($A176),$B176,AE176),1)</f>
        <v>4</v>
      </c>
      <c r="AF177" s="69">
        <f t="shared" ref="AF177" si="896">WEEKDAY(DATE(YEAR($A176),$B176,AF176),1)</f>
        <v>5</v>
      </c>
      <c r="AG177" s="69">
        <f>IF(DAY(EOMONTH($A176,0))&lt;29,"",WEEKDAY(DATE(YEAR($A176),$B176,AG176),1))</f>
        <v>6</v>
      </c>
      <c r="AH177" s="69">
        <f>IF(DAY(EOMONTH($A176,0))&lt;30,"",WEEKDAY(DATE(YEAR($A176),$B176,AH176),1))</f>
        <v>7</v>
      </c>
      <c r="AI177" s="70" t="str">
        <f>IF(DAY(EOMONTH($A176,0))&lt;31,"",WEEKDAY(DATE(YEAR($A176),$B176,AI176),1))</f>
        <v/>
      </c>
      <c r="AJ177" s="115" t="s">
        <v>37</v>
      </c>
      <c r="AK177" s="116"/>
      <c r="AL177" s="116"/>
      <c r="AM177" s="116"/>
      <c r="AN177" s="116"/>
      <c r="AO177" s="116"/>
      <c r="AP177" s="148" t="str">
        <f>IF(COUNTIF(E178:AI178,"■")=0,"",COUNTIF(E179:AI179,"○")+COUNTIF(E179:AI179,"●"))</f>
        <v/>
      </c>
      <c r="AQ177" s="149"/>
      <c r="AR177" s="10"/>
    </row>
    <row r="178" spans="1:49" ht="16.5" customHeight="1">
      <c r="A178" s="143"/>
      <c r="B178" s="146"/>
      <c r="C178" s="123" t="s">
        <v>2</v>
      </c>
      <c r="D178" s="124"/>
      <c r="E178" s="65" t="str">
        <f>IF(VLOOKUP(DATE(YEAR($A176),$B176,E176),入力シート②!$B:$H,3,0)=0,"",VLOOKUP(DATE(YEAR($A176),$B176,E176),入力シート②!$B:$H,3,0))</f>
        <v/>
      </c>
      <c r="F178" s="66" t="str">
        <f>IF(VLOOKUP(DATE(YEAR($A176),$B176,F176),入力シート②!$B:$H,3,0)=0,"",VLOOKUP(DATE(YEAR($A176),$B176,F176),入力シート②!$B:$H,3,0))</f>
        <v/>
      </c>
      <c r="G178" s="66" t="str">
        <f>IF(VLOOKUP(DATE(YEAR($A176),$B176,G176),入力シート②!$B:$H,3,0)=0,"",VLOOKUP(DATE(YEAR($A176),$B176,G176),入力シート②!$B:$H,3,0))</f>
        <v/>
      </c>
      <c r="H178" s="66" t="str">
        <f>IF(VLOOKUP(DATE(YEAR($A176),$B176,H176),入力シート②!$B:$H,3,0)=0,"",VLOOKUP(DATE(YEAR($A176),$B176,H176),入力シート②!$B:$H,3,0))</f>
        <v/>
      </c>
      <c r="I178" s="66" t="str">
        <f>IF(VLOOKUP(DATE(YEAR($A176),$B176,I176),入力シート②!$B:$H,3,0)=0,"",VLOOKUP(DATE(YEAR($A176),$B176,I176),入力シート②!$B:$H,3,0))</f>
        <v/>
      </c>
      <c r="J178" s="66" t="str">
        <f>IF(VLOOKUP(DATE(YEAR($A176),$B176,J176),入力シート②!$B:$H,3,0)=0,"",VLOOKUP(DATE(YEAR($A176),$B176,J176),入力シート②!$B:$H,3,0))</f>
        <v/>
      </c>
      <c r="K178" s="66" t="str">
        <f>IF(VLOOKUP(DATE(YEAR($A176),$B176,K176),入力シート②!$B:$H,3,0)=0,"",VLOOKUP(DATE(YEAR($A176),$B176,K176),入力シート②!$B:$H,3,0))</f>
        <v/>
      </c>
      <c r="L178" s="66" t="str">
        <f>IF(VLOOKUP(DATE(YEAR($A176),$B176,L176),入力シート②!$B:$H,3,0)=0,"",VLOOKUP(DATE(YEAR($A176),$B176,L176),入力シート②!$B:$H,3,0))</f>
        <v/>
      </c>
      <c r="M178" s="66" t="str">
        <f>IF(VLOOKUP(DATE(YEAR($A176),$B176,M176),入力シート②!$B:$H,3,0)=0,"",VLOOKUP(DATE(YEAR($A176),$B176,M176),入力シート②!$B:$H,3,0))</f>
        <v/>
      </c>
      <c r="N178" s="66" t="str">
        <f>IF(VLOOKUP(DATE(YEAR($A176),$B176,N176),入力シート②!$B:$H,3,0)=0,"",VLOOKUP(DATE(YEAR($A176),$B176,N176),入力シート②!$B:$H,3,0))</f>
        <v/>
      </c>
      <c r="O178" s="66" t="str">
        <f>IF(VLOOKUP(DATE(YEAR($A176),$B176,O176),入力シート②!$B:$H,3,0)=0,"",VLOOKUP(DATE(YEAR($A176),$B176,O176),入力シート②!$B:$H,3,0))</f>
        <v/>
      </c>
      <c r="P178" s="66" t="str">
        <f>IF(VLOOKUP(DATE(YEAR($A176),$B176,P176),入力シート②!$B:$H,3,0)=0,"",VLOOKUP(DATE(YEAR($A176),$B176,P176),入力シート②!$B:$H,3,0))</f>
        <v/>
      </c>
      <c r="Q178" s="66" t="str">
        <f>IF(VLOOKUP(DATE(YEAR($A176),$B176,Q176),入力シート②!$B:$H,3,0)=0,"",VLOOKUP(DATE(YEAR($A176),$B176,Q176),入力シート②!$B:$H,3,0))</f>
        <v/>
      </c>
      <c r="R178" s="66" t="str">
        <f>IF(VLOOKUP(DATE(YEAR($A176),$B176,R176),入力シート②!$B:$H,3,0)=0,"",VLOOKUP(DATE(YEAR($A176),$B176,R176),入力シート②!$B:$H,3,0))</f>
        <v/>
      </c>
      <c r="S178" s="66" t="str">
        <f>IF(VLOOKUP(DATE(YEAR($A176),$B176,S176),入力シート②!$B:$H,3,0)=0,"",VLOOKUP(DATE(YEAR($A176),$B176,S176),入力シート②!$B:$H,3,0))</f>
        <v/>
      </c>
      <c r="T178" s="66" t="str">
        <f>IF(VLOOKUP(DATE(YEAR($A176),$B176,T176),入力シート②!$B:$H,3,0)=0,"",VLOOKUP(DATE(YEAR($A176),$B176,T176),入力シート②!$B:$H,3,0))</f>
        <v/>
      </c>
      <c r="U178" s="66" t="str">
        <f>IF(VLOOKUP(DATE(YEAR($A176),$B176,U176),入力シート②!$B:$H,3,0)=0,"",VLOOKUP(DATE(YEAR($A176),$B176,U176),入力シート②!$B:$H,3,0))</f>
        <v/>
      </c>
      <c r="V178" s="66" t="str">
        <f>IF(VLOOKUP(DATE(YEAR($A176),$B176,V176),入力シート②!$B:$H,3,0)=0,"",VLOOKUP(DATE(YEAR($A176),$B176,V176),入力シート②!$B:$H,3,0))</f>
        <v/>
      </c>
      <c r="W178" s="66" t="str">
        <f>IF(VLOOKUP(DATE(YEAR($A176),$B176,W176),入力シート②!$B:$H,3,0)=0,"",VLOOKUP(DATE(YEAR($A176),$B176,W176),入力シート②!$B:$H,3,0))</f>
        <v/>
      </c>
      <c r="X178" s="66" t="str">
        <f>IF(VLOOKUP(DATE(YEAR($A176),$B176,X176),入力シート②!$B:$H,3,0)=0,"",VLOOKUP(DATE(YEAR($A176),$B176,X176),入力シート②!$B:$H,3,0))</f>
        <v/>
      </c>
      <c r="Y178" s="66" t="str">
        <f>IF(VLOOKUP(DATE(YEAR($A176),$B176,Y176),入力シート②!$B:$H,3,0)=0,"",VLOOKUP(DATE(YEAR($A176),$B176,Y176),入力シート②!$B:$H,3,0))</f>
        <v/>
      </c>
      <c r="Z178" s="66" t="str">
        <f>IF(VLOOKUP(DATE(YEAR($A176),$B176,Z176),入力シート②!$B:$H,3,0)=0,"",VLOOKUP(DATE(YEAR($A176),$B176,Z176),入力シート②!$B:$H,3,0))</f>
        <v/>
      </c>
      <c r="AA178" s="66" t="str">
        <f>IF(VLOOKUP(DATE(YEAR($A176),$B176,AA176),入力シート②!$B:$H,3,0)=0,"",VLOOKUP(DATE(YEAR($A176),$B176,AA176),入力シート②!$B:$H,3,0))</f>
        <v/>
      </c>
      <c r="AB178" s="66" t="str">
        <f>IF(VLOOKUP(DATE(YEAR($A176),$B176,AB176),入力シート②!$B:$H,3,0)=0,"",VLOOKUP(DATE(YEAR($A176),$B176,AB176),入力シート②!$B:$H,3,0))</f>
        <v/>
      </c>
      <c r="AC178" s="66" t="str">
        <f>IF(VLOOKUP(DATE(YEAR($A176),$B176,AC176),入力シート②!$B:$H,3,0)=0,"",VLOOKUP(DATE(YEAR($A176),$B176,AC176),入力シート②!$B:$H,3,0))</f>
        <v/>
      </c>
      <c r="AD178" s="66" t="str">
        <f>IF(VLOOKUP(DATE(YEAR($A176),$B176,AD176),入力シート②!$B:$H,3,0)=0,"",VLOOKUP(DATE(YEAR($A176),$B176,AD176),入力シート②!$B:$H,3,0))</f>
        <v/>
      </c>
      <c r="AE178" s="66" t="str">
        <f>IF(VLOOKUP(DATE(YEAR($A176),$B176,AE176),入力シート②!$B:$H,3,0)=0,"",VLOOKUP(DATE(YEAR($A176),$B176,AE176),入力シート②!$B:$H,3,0))</f>
        <v/>
      </c>
      <c r="AF178" s="66" t="str">
        <f>IF(VLOOKUP(DATE(YEAR($A176),$B176,AF176),入力シート②!$B:$H,3,0)=0,"",VLOOKUP(DATE(YEAR($A176),$B176,AF176),入力シート②!$B:$H,3,0))</f>
        <v/>
      </c>
      <c r="AG178" s="66" t="str">
        <f>IF(DAY(EOMONTH($A176,0))&lt;29,"",IF(VLOOKUP(DATE(YEAR($A176),$B176,AG176),入力シート②!$B:$H,3,0)=0,"",VLOOKUP(DATE(YEAR($A176),$B176,AG176),入力シート②!$B:$H,3,0)))</f>
        <v/>
      </c>
      <c r="AH178" s="66" t="str">
        <f>IF(DAY(EOMONTH($A176,0))&lt;30,"",IF(VLOOKUP(DATE(YEAR($A176),$B176,AH176),入力シート②!$B:$H,3,0)=0,"",VLOOKUP(DATE(YEAR($A176),$B176,AH176),入力シート②!$B:$H,3,0)))</f>
        <v/>
      </c>
      <c r="AI178" s="71" t="str">
        <f>IF(DAY(EOMONTH($A176,0))&lt;31,"",IF(VLOOKUP(DATE(YEAR($A176),$B176,AI176),入力シート②!$B:$H,3,0)=0,"",VLOOKUP(DATE(YEAR($A176),$B176,AI176),入力シート②!$B:$H,3,0)))</f>
        <v/>
      </c>
      <c r="AJ178" s="115" t="s">
        <v>38</v>
      </c>
      <c r="AK178" s="116"/>
      <c r="AL178" s="116"/>
      <c r="AM178" s="116"/>
      <c r="AN178" s="116"/>
      <c r="AO178" s="116"/>
      <c r="AP178" s="119" t="str">
        <f>IF(COUNTIF(E178:AI178,"■")=0,"",ROUNDDOWN(AP177/AL176,4))</f>
        <v/>
      </c>
      <c r="AQ178" s="120"/>
      <c r="AR178" s="11"/>
      <c r="AS178" s="43"/>
      <c r="AT178" s="113" t="s">
        <v>47</v>
      </c>
      <c r="AU178" s="113" t="s">
        <v>9</v>
      </c>
      <c r="AV178" s="113" t="s">
        <v>45</v>
      </c>
      <c r="AW178" s="113" t="s">
        <v>43</v>
      </c>
    </row>
    <row r="179" spans="1:49" ht="16.5" customHeight="1">
      <c r="A179" s="143"/>
      <c r="B179" s="146"/>
      <c r="C179" s="125" t="s">
        <v>36</v>
      </c>
      <c r="D179" s="126"/>
      <c r="E179" s="65" t="str">
        <f>IF(VLOOKUP(DATE(YEAR($A176),$B176,E176),入力シート②!$B:$H,4,0)=0,"",VLOOKUP(DATE(YEAR($A176),$B176,E176),入力シート②!$B:$H,4,0))</f>
        <v/>
      </c>
      <c r="F179" s="66" t="str">
        <f>IF(VLOOKUP(DATE(YEAR($A176),$B176,F176),入力シート②!$B:$H,4,0)=0,"",VLOOKUP(DATE(YEAR($A176),$B176,F176),入力シート②!$B:$H,4,0))</f>
        <v/>
      </c>
      <c r="G179" s="66" t="str">
        <f>IF(VLOOKUP(DATE(YEAR($A176),$B176,G176),入力シート②!$B:$H,4,0)=0,"",VLOOKUP(DATE(YEAR($A176),$B176,G176),入力シート②!$B:$H,4,0))</f>
        <v/>
      </c>
      <c r="H179" s="66" t="str">
        <f>IF(VLOOKUP(DATE(YEAR($A176),$B176,H176),入力シート②!$B:$H,4,0)=0,"",VLOOKUP(DATE(YEAR($A176),$B176,H176),入力シート②!$B:$H,4,0))</f>
        <v/>
      </c>
      <c r="I179" s="66" t="str">
        <f>IF(VLOOKUP(DATE(YEAR($A176),$B176,I176),入力シート②!$B:$H,4,0)=0,"",VLOOKUP(DATE(YEAR($A176),$B176,I176),入力シート②!$B:$H,4,0))</f>
        <v/>
      </c>
      <c r="J179" s="66" t="str">
        <f>IF(VLOOKUP(DATE(YEAR($A176),$B176,J176),入力シート②!$B:$H,4,0)=0,"",VLOOKUP(DATE(YEAR($A176),$B176,J176),入力シート②!$B:$H,4,0))</f>
        <v/>
      </c>
      <c r="K179" s="66" t="str">
        <f>IF(VLOOKUP(DATE(YEAR($A176),$B176,K176),入力シート②!$B:$H,4,0)=0,"",VLOOKUP(DATE(YEAR($A176),$B176,K176),入力シート②!$B:$H,4,0))</f>
        <v/>
      </c>
      <c r="L179" s="66" t="str">
        <f>IF(VLOOKUP(DATE(YEAR($A176),$B176,L176),入力シート②!$B:$H,4,0)=0,"",VLOOKUP(DATE(YEAR($A176),$B176,L176),入力シート②!$B:$H,4,0))</f>
        <v/>
      </c>
      <c r="M179" s="66" t="str">
        <f>IF(VLOOKUP(DATE(YEAR($A176),$B176,M176),入力シート②!$B:$H,4,0)=0,"",VLOOKUP(DATE(YEAR($A176),$B176,M176),入力シート②!$B:$H,4,0))</f>
        <v/>
      </c>
      <c r="N179" s="66" t="str">
        <f>IF(VLOOKUP(DATE(YEAR($A176),$B176,N176),入力シート②!$B:$H,4,0)=0,"",VLOOKUP(DATE(YEAR($A176),$B176,N176),入力シート②!$B:$H,4,0))</f>
        <v/>
      </c>
      <c r="O179" s="66" t="str">
        <f>IF(VLOOKUP(DATE(YEAR($A176),$B176,O176),入力シート②!$B:$H,4,0)=0,"",VLOOKUP(DATE(YEAR($A176),$B176,O176),入力シート②!$B:$H,4,0))</f>
        <v/>
      </c>
      <c r="P179" s="66" t="str">
        <f>IF(VLOOKUP(DATE(YEAR($A176),$B176,P176),入力シート②!$B:$H,4,0)=0,"",VLOOKUP(DATE(YEAR($A176),$B176,P176),入力シート②!$B:$H,4,0))</f>
        <v/>
      </c>
      <c r="Q179" s="66" t="str">
        <f>IF(VLOOKUP(DATE(YEAR($A176),$B176,Q176),入力シート②!$B:$H,4,0)=0,"",VLOOKUP(DATE(YEAR($A176),$B176,Q176),入力シート②!$B:$H,4,0))</f>
        <v/>
      </c>
      <c r="R179" s="66" t="str">
        <f>IF(VLOOKUP(DATE(YEAR($A176),$B176,R176),入力シート②!$B:$H,4,0)=0,"",VLOOKUP(DATE(YEAR($A176),$B176,R176),入力シート②!$B:$H,4,0))</f>
        <v/>
      </c>
      <c r="S179" s="66" t="str">
        <f>IF(VLOOKUP(DATE(YEAR($A176),$B176,S176),入力シート②!$B:$H,4,0)=0,"",VLOOKUP(DATE(YEAR($A176),$B176,S176),入力シート②!$B:$H,4,0))</f>
        <v/>
      </c>
      <c r="T179" s="66" t="str">
        <f>IF(VLOOKUP(DATE(YEAR($A176),$B176,T176),入力シート②!$B:$H,4,0)=0,"",VLOOKUP(DATE(YEAR($A176),$B176,T176),入力シート②!$B:$H,4,0))</f>
        <v/>
      </c>
      <c r="U179" s="66" t="str">
        <f>IF(VLOOKUP(DATE(YEAR($A176),$B176,U176),入力シート②!$B:$H,4,0)=0,"",VLOOKUP(DATE(YEAR($A176),$B176,U176),入力シート②!$B:$H,4,0))</f>
        <v/>
      </c>
      <c r="V179" s="66" t="str">
        <f>IF(VLOOKUP(DATE(YEAR($A176),$B176,V176),入力シート②!$B:$H,4,0)=0,"",VLOOKUP(DATE(YEAR($A176),$B176,V176),入力シート②!$B:$H,4,0))</f>
        <v/>
      </c>
      <c r="W179" s="66" t="str">
        <f>IF(VLOOKUP(DATE(YEAR($A176),$B176,W176),入力シート②!$B:$H,4,0)=0,"",VLOOKUP(DATE(YEAR($A176),$B176,W176),入力シート②!$B:$H,4,0))</f>
        <v/>
      </c>
      <c r="X179" s="66" t="str">
        <f>IF(VLOOKUP(DATE(YEAR($A176),$B176,X176),入力シート②!$B:$H,4,0)=0,"",VLOOKUP(DATE(YEAR($A176),$B176,X176),入力シート②!$B:$H,4,0))</f>
        <v/>
      </c>
      <c r="Y179" s="66" t="str">
        <f>IF(VLOOKUP(DATE(YEAR($A176),$B176,Y176),入力シート②!$B:$H,4,0)=0,"",VLOOKUP(DATE(YEAR($A176),$B176,Y176),入力シート②!$B:$H,4,0))</f>
        <v/>
      </c>
      <c r="Z179" s="66" t="str">
        <f>IF(VLOOKUP(DATE(YEAR($A176),$B176,Z176),入力シート②!$B:$H,4,0)=0,"",VLOOKUP(DATE(YEAR($A176),$B176,Z176),入力シート②!$B:$H,4,0))</f>
        <v/>
      </c>
      <c r="AA179" s="66" t="str">
        <f>IF(VLOOKUP(DATE(YEAR($A176),$B176,AA176),入力シート②!$B:$H,4,0)=0,"",VLOOKUP(DATE(YEAR($A176),$B176,AA176),入力シート②!$B:$H,4,0))</f>
        <v/>
      </c>
      <c r="AB179" s="66" t="str">
        <f>IF(VLOOKUP(DATE(YEAR($A176),$B176,AB176),入力シート②!$B:$H,4,0)=0,"",VLOOKUP(DATE(YEAR($A176),$B176,AB176),入力シート②!$B:$H,4,0))</f>
        <v/>
      </c>
      <c r="AC179" s="66" t="str">
        <f>IF(VLOOKUP(DATE(YEAR($A176),$B176,AC176),入力シート②!$B:$H,4,0)=0,"",VLOOKUP(DATE(YEAR($A176),$B176,AC176),入力シート②!$B:$H,4,0))</f>
        <v/>
      </c>
      <c r="AD179" s="66" t="str">
        <f>IF(VLOOKUP(DATE(YEAR($A176),$B176,AD176),入力シート②!$B:$H,4,0)=0,"",VLOOKUP(DATE(YEAR($A176),$B176,AD176),入力シート②!$B:$H,4,0))</f>
        <v/>
      </c>
      <c r="AE179" s="66" t="str">
        <f>IF(VLOOKUP(DATE(YEAR($A176),$B176,AE176),入力シート②!$B:$H,4,0)=0,"",VLOOKUP(DATE(YEAR($A176),$B176,AE176),入力シート②!$B:$H,4,0))</f>
        <v/>
      </c>
      <c r="AF179" s="66" t="str">
        <f>IF(VLOOKUP(DATE(YEAR($A176),$B176,AF176),入力シート②!$B:$H,4,0)=0,"",VLOOKUP(DATE(YEAR($A176),$B176,AF176),入力シート②!$B:$H,4,0))</f>
        <v/>
      </c>
      <c r="AG179" s="66" t="str">
        <f>IF(DAY(EOMONTH($A176,0))&lt;29,"",IF(VLOOKUP(DATE(YEAR($A176),$B176,AG176),入力シート②!$B:$H,4,0)=0,"",VLOOKUP(DATE(YEAR($A176),$B176,AG176),入力シート②!$B:$H,4,0)))</f>
        <v/>
      </c>
      <c r="AH179" s="66" t="str">
        <f>IF(DAY(EOMONTH($A176,0))&lt;30,"",IF(VLOOKUP(DATE(YEAR($A176),$B176,AH176),入力シート②!$B:$H,4,0)=0,"",VLOOKUP(DATE(YEAR($A176),$B176,AH176),入力シート②!$B:$H,4,0)))</f>
        <v/>
      </c>
      <c r="AI179" s="71" t="str">
        <f>IF(DAY(EOMONTH($A176,0))&lt;31,"",IF(VLOOKUP(DATE(YEAR($A176),$B176,AI176),入力シート②!$B:$H,4,0)=0,"",VLOOKUP(DATE(YEAR($A176),$B176,AI176),入力シート②!$B:$H,4,0)))</f>
        <v/>
      </c>
      <c r="AJ179" s="131" t="s">
        <v>8</v>
      </c>
      <c r="AK179" s="109"/>
      <c r="AL179" s="109"/>
      <c r="AM179" s="109"/>
      <c r="AN179" s="109"/>
      <c r="AO179" s="109"/>
      <c r="AP179" s="109" t="str">
        <f>IF(COUNTIF(E178:AI178,"■")=0,"",IF(OR(AP177&gt;=AP176,AP178&gt;=0.285),"達成","×"))</f>
        <v/>
      </c>
      <c r="AQ179" s="110"/>
      <c r="AT179" s="114"/>
      <c r="AU179" s="114"/>
      <c r="AV179" s="114"/>
      <c r="AW179" s="114"/>
    </row>
    <row r="180" spans="1:49" ht="16.5" customHeight="1">
      <c r="A180" s="144"/>
      <c r="B180" s="147"/>
      <c r="C180" s="127" t="s">
        <v>4</v>
      </c>
      <c r="D180" s="128"/>
      <c r="E180" s="61" t="str">
        <f ca="1">VLOOKUP(DATE(YEAR($A176),B176,E176),入力シート②!$B:$H,7,0)</f>
        <v/>
      </c>
      <c r="F180" s="62" t="str">
        <f ca="1">VLOOKUP(DATE(YEAR($A176),B176,F176),入力シート②!$B:$H,7,0)</f>
        <v/>
      </c>
      <c r="G180" s="62" t="str">
        <f ca="1">VLOOKUP(DATE(YEAR($A176),B176,G176),入力シート②!$B:$H,7,0)</f>
        <v/>
      </c>
      <c r="H180" s="62" t="str">
        <f ca="1">VLOOKUP(DATE(YEAR($A176),B176,H176),入力シート②!$B:$H,7,0)</f>
        <v/>
      </c>
      <c r="I180" s="62" t="str">
        <f ca="1">VLOOKUP(DATE(YEAR($A176),B176,I176),入力シート②!$B:$H,7,0)</f>
        <v/>
      </c>
      <c r="J180" s="62" t="str">
        <f ca="1">VLOOKUP(DATE(YEAR($A176),B176,J176),入力シート②!$B:$H,7,0)</f>
        <v/>
      </c>
      <c r="K180" s="62" t="str">
        <f ca="1">VLOOKUP(DATE(YEAR($A176),B176,K176),入力シート②!$B:$H,7,0)</f>
        <v/>
      </c>
      <c r="L180" s="62" t="str">
        <f ca="1">VLOOKUP(DATE(YEAR($A176),B176,L176),入力シート②!$B:$H,7,0)</f>
        <v/>
      </c>
      <c r="M180" s="62" t="str">
        <f ca="1">VLOOKUP(DATE(YEAR($A176),B176,M176),入力シート②!$B:$H,7,0)</f>
        <v/>
      </c>
      <c r="N180" s="62" t="str">
        <f ca="1">VLOOKUP(DATE(YEAR($A176),B176,N176),入力シート②!$B:$H,7,0)</f>
        <v/>
      </c>
      <c r="O180" s="62" t="str">
        <f ca="1">VLOOKUP(DATE(YEAR($A176),B176,O176),入力シート②!$B:$H,7,0)</f>
        <v/>
      </c>
      <c r="P180" s="62" t="str">
        <f ca="1">VLOOKUP(DATE(YEAR($A176),B176,P176),入力シート②!$B:$H,7,0)</f>
        <v/>
      </c>
      <c r="Q180" s="62" t="str">
        <f ca="1">VLOOKUP(DATE(YEAR($A176),B176,Q176),入力シート②!$B:$H,7,0)</f>
        <v/>
      </c>
      <c r="R180" s="62" t="str">
        <f ca="1">VLOOKUP(DATE(YEAR($A176),B176,R176),入力シート②!$B:$H,7,0)</f>
        <v/>
      </c>
      <c r="S180" s="62" t="str">
        <f ca="1">VLOOKUP(DATE(YEAR($A176),B176,S176),入力シート②!$B:$H,7,0)</f>
        <v/>
      </c>
      <c r="T180" s="62" t="str">
        <f ca="1">VLOOKUP(DATE(YEAR($A176),B176,T176),入力シート②!$B:$H,7,0)</f>
        <v/>
      </c>
      <c r="U180" s="62" t="str">
        <f ca="1">VLOOKUP(DATE(YEAR($A176),B176,U176),入力シート②!$B:$H,7,0)</f>
        <v/>
      </c>
      <c r="V180" s="62" t="str">
        <f ca="1">VLOOKUP(DATE(YEAR($A176),B176,V176),入力シート②!$B:$H,7,0)</f>
        <v/>
      </c>
      <c r="W180" s="62" t="str">
        <f ca="1">VLOOKUP(DATE(YEAR($A176),B176,W176),入力シート②!$B:$H,7,0)</f>
        <v/>
      </c>
      <c r="X180" s="62" t="str">
        <f ca="1">VLOOKUP(DATE(YEAR($A176),B176,X176),入力シート②!$B:$H,7,0)</f>
        <v/>
      </c>
      <c r="Y180" s="62" t="str">
        <f ca="1">VLOOKUP(DATE(YEAR($A176),B176,Y176),入力シート②!$B:$H,7,0)</f>
        <v/>
      </c>
      <c r="Z180" s="62" t="str">
        <f ca="1">VLOOKUP(DATE(YEAR($A176),B176,Z176),入力シート②!$B:$H,7,0)</f>
        <v/>
      </c>
      <c r="AA180" s="62" t="str">
        <f ca="1">VLOOKUP(DATE(YEAR($A176),B176,AA176),入力シート②!$B:$H,7,0)</f>
        <v/>
      </c>
      <c r="AB180" s="62" t="str">
        <f ca="1">VLOOKUP(DATE(YEAR($A176),B176,AB176),入力シート②!$B:$H,7,0)</f>
        <v/>
      </c>
      <c r="AC180" s="62" t="str">
        <f ca="1">VLOOKUP(DATE(YEAR($A176),B176,AC176),入力シート②!$B:$H,7,0)</f>
        <v/>
      </c>
      <c r="AD180" s="62" t="str">
        <f ca="1">VLOOKUP(DATE(YEAR($A176),B176,AD176),入力シート②!$B:$H,7,0)</f>
        <v/>
      </c>
      <c r="AE180" s="62" t="str">
        <f ca="1">VLOOKUP(DATE(YEAR($A176),B176,AE176),入力シート②!$B:$H,7,0)</f>
        <v/>
      </c>
      <c r="AF180" s="62" t="str">
        <f ca="1">VLOOKUP(DATE(YEAR($A176),B176,AF176),入力シート②!$B:$H,7,0)</f>
        <v/>
      </c>
      <c r="AG180" s="62" t="str">
        <f ca="1">IF(DAY(EOMONTH($A176,0))&lt;29,"",VLOOKUP(DATE(YEAR($A176),$B176,AG176),入力シート②!$B:$H,7,0))</f>
        <v/>
      </c>
      <c r="AH180" s="62" t="str">
        <f ca="1">IF(DAY(EOMONTH($A176,0))&lt;30,"",VLOOKUP(DATE(YEAR($A176),$B176,AH176),入力シート②!$B:$H,7,0))</f>
        <v/>
      </c>
      <c r="AI180" s="72" t="str">
        <f>IF(DAY(EOMONTH($A176,0))&lt;31,"",VLOOKUP(DATE(YEAR($A176),$B176,AI176),入力シート②!$B:$H,7,0))</f>
        <v/>
      </c>
      <c r="AJ180" s="111" t="s">
        <v>45</v>
      </c>
      <c r="AK180" s="112"/>
      <c r="AL180" s="112" t="str">
        <f ca="1">IF(COUNTIF(E180:AI180,"-")+COUNTIF(E180:AI180,"達成")+COUNTIF(E180:AI180,"×")=0,"",COUNTIF(E180:AI180,"達成")+COUNTIF(E180:AI180,"×"))</f>
        <v/>
      </c>
      <c r="AM180" s="112"/>
      <c r="AN180" s="112" t="s">
        <v>43</v>
      </c>
      <c r="AO180" s="112"/>
      <c r="AP180" s="109" t="str">
        <f ca="1">IF(COUNTIF(E180:AI180,"-")+COUNTIF(E180:AI180,"達成")+COUNTIF(E180:AI180,"×")=0,"",COUNTIF(E180:AI180,"達成"))</f>
        <v/>
      </c>
      <c r="AQ180" s="110"/>
      <c r="AT180" s="31">
        <f>IF(AP179="達成",1,0)</f>
        <v>0</v>
      </c>
      <c r="AU180" s="31">
        <f>IF(AP179="×",1,0)</f>
        <v>0</v>
      </c>
      <c r="AV180" s="31" t="str">
        <f ca="1">AL180</f>
        <v/>
      </c>
      <c r="AW180" s="31" t="str">
        <f ca="1">AP180</f>
        <v/>
      </c>
    </row>
    <row r="181" spans="1:49" ht="16.5" customHeight="1">
      <c r="A181" s="132">
        <f>EOMONTH(A176,0)+1</f>
        <v>47300</v>
      </c>
      <c r="B181" s="145">
        <f t="shared" ref="B181" si="897">MONTH(A181)</f>
        <v>7</v>
      </c>
      <c r="C181" s="129" t="s">
        <v>0</v>
      </c>
      <c r="D181" s="130"/>
      <c r="E181" s="63">
        <v>1</v>
      </c>
      <c r="F181" s="64">
        <v>2</v>
      </c>
      <c r="G181" s="64">
        <v>3</v>
      </c>
      <c r="H181" s="64">
        <v>4</v>
      </c>
      <c r="I181" s="64">
        <v>5</v>
      </c>
      <c r="J181" s="64">
        <v>6</v>
      </c>
      <c r="K181" s="64">
        <v>7</v>
      </c>
      <c r="L181" s="64">
        <v>8</v>
      </c>
      <c r="M181" s="64">
        <v>9</v>
      </c>
      <c r="N181" s="64">
        <v>10</v>
      </c>
      <c r="O181" s="64">
        <v>11</v>
      </c>
      <c r="P181" s="64">
        <v>12</v>
      </c>
      <c r="Q181" s="64">
        <v>13</v>
      </c>
      <c r="R181" s="64">
        <v>14</v>
      </c>
      <c r="S181" s="64">
        <v>15</v>
      </c>
      <c r="T181" s="64">
        <v>16</v>
      </c>
      <c r="U181" s="64">
        <v>17</v>
      </c>
      <c r="V181" s="64">
        <v>18</v>
      </c>
      <c r="W181" s="64">
        <v>19</v>
      </c>
      <c r="X181" s="64">
        <v>20</v>
      </c>
      <c r="Y181" s="64">
        <v>21</v>
      </c>
      <c r="Z181" s="64">
        <v>22</v>
      </c>
      <c r="AA181" s="64">
        <v>23</v>
      </c>
      <c r="AB181" s="64">
        <v>24</v>
      </c>
      <c r="AC181" s="64">
        <v>25</v>
      </c>
      <c r="AD181" s="64">
        <v>26</v>
      </c>
      <c r="AE181" s="64">
        <v>27</v>
      </c>
      <c r="AF181" s="64">
        <v>28</v>
      </c>
      <c r="AG181" s="64">
        <f>IF(DAY(EOMONTH($A181,0))&lt;29,"",29)</f>
        <v>29</v>
      </c>
      <c r="AH181" s="64">
        <f>IF(DAY(EOMONTH($A181,0))&lt;30,"",30)</f>
        <v>30</v>
      </c>
      <c r="AI181" s="67">
        <f>IF(DAY(EOMONTH($A181,0))&lt;31,"",31)</f>
        <v>31</v>
      </c>
      <c r="AJ181" s="150" t="s">
        <v>42</v>
      </c>
      <c r="AK181" s="151"/>
      <c r="AL181" s="151" t="str">
        <f>IF(COUNTIF(E183:AI183,"■")=0,"",COUNTIF(E183:AI183,"■"))</f>
        <v/>
      </c>
      <c r="AM181" s="151"/>
      <c r="AN181" s="151" t="s">
        <v>44</v>
      </c>
      <c r="AO181" s="151"/>
      <c r="AP181" s="121" t="str">
        <f>IF(COUNTIF(E183:AI183,"■")=0,"",COUNTIFS(E182:AI182,1,E183:AI183,"■")+COUNTIFS(E182:AI182,7,E183:AI183,"■"))</f>
        <v/>
      </c>
      <c r="AQ181" s="122"/>
    </row>
    <row r="182" spans="1:49" ht="16.5" customHeight="1">
      <c r="A182" s="143"/>
      <c r="B182" s="146"/>
      <c r="C182" s="123" t="s">
        <v>1</v>
      </c>
      <c r="D182" s="124"/>
      <c r="E182" s="68">
        <f>WEEKDAY(DATE(YEAR($A181),$B181,E181),1)</f>
        <v>1</v>
      </c>
      <c r="F182" s="69">
        <f t="shared" ref="F182" si="898">WEEKDAY(DATE(YEAR($A181),$B181,F181),1)</f>
        <v>2</v>
      </c>
      <c r="G182" s="69">
        <f t="shared" ref="G182" si="899">WEEKDAY(DATE(YEAR($A181),$B181,G181),1)</f>
        <v>3</v>
      </c>
      <c r="H182" s="69">
        <f t="shared" ref="H182" si="900">WEEKDAY(DATE(YEAR($A181),$B181,H181),1)</f>
        <v>4</v>
      </c>
      <c r="I182" s="69">
        <f t="shared" ref="I182" si="901">WEEKDAY(DATE(YEAR($A181),$B181,I181),1)</f>
        <v>5</v>
      </c>
      <c r="J182" s="69">
        <f t="shared" ref="J182" si="902">WEEKDAY(DATE(YEAR($A181),$B181,J181),1)</f>
        <v>6</v>
      </c>
      <c r="K182" s="69">
        <f t="shared" ref="K182" si="903">WEEKDAY(DATE(YEAR($A181),$B181,K181),1)</f>
        <v>7</v>
      </c>
      <c r="L182" s="69">
        <f t="shared" ref="L182" si="904">WEEKDAY(DATE(YEAR($A181),$B181,L181),1)</f>
        <v>1</v>
      </c>
      <c r="M182" s="69">
        <f t="shared" ref="M182" si="905">WEEKDAY(DATE(YEAR($A181),$B181,M181),1)</f>
        <v>2</v>
      </c>
      <c r="N182" s="69">
        <f t="shared" ref="N182" si="906">WEEKDAY(DATE(YEAR($A181),$B181,N181),1)</f>
        <v>3</v>
      </c>
      <c r="O182" s="69">
        <f t="shared" ref="O182" si="907">WEEKDAY(DATE(YEAR($A181),$B181,O181),1)</f>
        <v>4</v>
      </c>
      <c r="P182" s="69">
        <f t="shared" ref="P182" si="908">WEEKDAY(DATE(YEAR($A181),$B181,P181),1)</f>
        <v>5</v>
      </c>
      <c r="Q182" s="69">
        <f t="shared" ref="Q182" si="909">WEEKDAY(DATE(YEAR($A181),$B181,Q181),1)</f>
        <v>6</v>
      </c>
      <c r="R182" s="69">
        <f t="shared" ref="R182" si="910">WEEKDAY(DATE(YEAR($A181),$B181,R181),1)</f>
        <v>7</v>
      </c>
      <c r="S182" s="69">
        <f t="shared" ref="S182" si="911">WEEKDAY(DATE(YEAR($A181),$B181,S181),1)</f>
        <v>1</v>
      </c>
      <c r="T182" s="69">
        <f t="shared" ref="T182" si="912">WEEKDAY(DATE(YEAR($A181),$B181,T181),1)</f>
        <v>2</v>
      </c>
      <c r="U182" s="69">
        <f t="shared" ref="U182" si="913">WEEKDAY(DATE(YEAR($A181),$B181,U181),1)</f>
        <v>3</v>
      </c>
      <c r="V182" s="69">
        <f t="shared" ref="V182" si="914">WEEKDAY(DATE(YEAR($A181),$B181,V181),1)</f>
        <v>4</v>
      </c>
      <c r="W182" s="69">
        <f t="shared" ref="W182" si="915">WEEKDAY(DATE(YEAR($A181),$B181,W181),1)</f>
        <v>5</v>
      </c>
      <c r="X182" s="69">
        <f t="shared" ref="X182" si="916">WEEKDAY(DATE(YEAR($A181),$B181,X181),1)</f>
        <v>6</v>
      </c>
      <c r="Y182" s="69">
        <f t="shared" ref="Y182" si="917">WEEKDAY(DATE(YEAR($A181),$B181,Y181),1)</f>
        <v>7</v>
      </c>
      <c r="Z182" s="69">
        <f t="shared" ref="Z182" si="918">WEEKDAY(DATE(YEAR($A181),$B181,Z181),1)</f>
        <v>1</v>
      </c>
      <c r="AA182" s="69">
        <f t="shared" ref="AA182" si="919">WEEKDAY(DATE(YEAR($A181),$B181,AA181),1)</f>
        <v>2</v>
      </c>
      <c r="AB182" s="69">
        <f t="shared" ref="AB182" si="920">WEEKDAY(DATE(YEAR($A181),$B181,AB181),1)</f>
        <v>3</v>
      </c>
      <c r="AC182" s="69">
        <f t="shared" ref="AC182" si="921">WEEKDAY(DATE(YEAR($A181),$B181,AC181),1)</f>
        <v>4</v>
      </c>
      <c r="AD182" s="69">
        <f t="shared" ref="AD182" si="922">WEEKDAY(DATE(YEAR($A181),$B181,AD181),1)</f>
        <v>5</v>
      </c>
      <c r="AE182" s="69">
        <f t="shared" ref="AE182" si="923">WEEKDAY(DATE(YEAR($A181),$B181,AE181),1)</f>
        <v>6</v>
      </c>
      <c r="AF182" s="69">
        <f t="shared" ref="AF182" si="924">WEEKDAY(DATE(YEAR($A181),$B181,AF181),1)</f>
        <v>7</v>
      </c>
      <c r="AG182" s="69">
        <f>IF(DAY(EOMONTH($A181,0))&lt;29,"",WEEKDAY(DATE(YEAR($A181),$B181,AG181),1))</f>
        <v>1</v>
      </c>
      <c r="AH182" s="69">
        <f>IF(DAY(EOMONTH($A181,0))&lt;30,"",WEEKDAY(DATE(YEAR($A181),$B181,AH181),1))</f>
        <v>2</v>
      </c>
      <c r="AI182" s="70">
        <f>IF(DAY(EOMONTH($A181,0))&lt;31,"",WEEKDAY(DATE(YEAR($A181),$B181,AI181),1))</f>
        <v>3</v>
      </c>
      <c r="AJ182" s="115" t="s">
        <v>37</v>
      </c>
      <c r="AK182" s="116"/>
      <c r="AL182" s="116"/>
      <c r="AM182" s="116"/>
      <c r="AN182" s="116"/>
      <c r="AO182" s="116"/>
      <c r="AP182" s="117" t="str">
        <f>IF(COUNTIF(E183:AI183,"■")=0,"",COUNTIF(E184:AI184,"○")+COUNTIF(E184:AI184,"●"))</f>
        <v/>
      </c>
      <c r="AQ182" s="118"/>
      <c r="AR182" s="10"/>
    </row>
    <row r="183" spans="1:49" ht="16.5" customHeight="1">
      <c r="A183" s="143"/>
      <c r="B183" s="146"/>
      <c r="C183" s="123" t="s">
        <v>2</v>
      </c>
      <c r="D183" s="124"/>
      <c r="E183" s="65" t="str">
        <f>IF(VLOOKUP(DATE(YEAR($A181),$B181,E181),入力シート②!$B:$H,3,0)=0,"",VLOOKUP(DATE(YEAR($A181),$B181,E181),入力シート②!$B:$H,3,0))</f>
        <v/>
      </c>
      <c r="F183" s="66" t="str">
        <f>IF(VLOOKUP(DATE(YEAR($A181),$B181,F181),入力シート②!$B:$H,3,0)=0,"",VLOOKUP(DATE(YEAR($A181),$B181,F181),入力シート②!$B:$H,3,0))</f>
        <v/>
      </c>
      <c r="G183" s="66" t="str">
        <f>IF(VLOOKUP(DATE(YEAR($A181),$B181,G181),入力シート②!$B:$H,3,0)=0,"",VLOOKUP(DATE(YEAR($A181),$B181,G181),入力シート②!$B:$H,3,0))</f>
        <v/>
      </c>
      <c r="H183" s="66" t="str">
        <f>IF(VLOOKUP(DATE(YEAR($A181),$B181,H181),入力シート②!$B:$H,3,0)=0,"",VLOOKUP(DATE(YEAR($A181),$B181,H181),入力シート②!$B:$H,3,0))</f>
        <v/>
      </c>
      <c r="I183" s="66" t="str">
        <f>IF(VLOOKUP(DATE(YEAR($A181),$B181,I181),入力シート②!$B:$H,3,0)=0,"",VLOOKUP(DATE(YEAR($A181),$B181,I181),入力シート②!$B:$H,3,0))</f>
        <v/>
      </c>
      <c r="J183" s="66" t="str">
        <f>IF(VLOOKUP(DATE(YEAR($A181),$B181,J181),入力シート②!$B:$H,3,0)=0,"",VLOOKUP(DATE(YEAR($A181),$B181,J181),入力シート②!$B:$H,3,0))</f>
        <v/>
      </c>
      <c r="K183" s="66" t="str">
        <f>IF(VLOOKUP(DATE(YEAR($A181),$B181,K181),入力シート②!$B:$H,3,0)=0,"",VLOOKUP(DATE(YEAR($A181),$B181,K181),入力シート②!$B:$H,3,0))</f>
        <v/>
      </c>
      <c r="L183" s="66" t="str">
        <f>IF(VLOOKUP(DATE(YEAR($A181),$B181,L181),入力シート②!$B:$H,3,0)=0,"",VLOOKUP(DATE(YEAR($A181),$B181,L181),入力シート②!$B:$H,3,0))</f>
        <v/>
      </c>
      <c r="M183" s="66" t="str">
        <f>IF(VLOOKUP(DATE(YEAR($A181),$B181,M181),入力シート②!$B:$H,3,0)=0,"",VLOOKUP(DATE(YEAR($A181),$B181,M181),入力シート②!$B:$H,3,0))</f>
        <v/>
      </c>
      <c r="N183" s="66" t="str">
        <f>IF(VLOOKUP(DATE(YEAR($A181),$B181,N181),入力シート②!$B:$H,3,0)=0,"",VLOOKUP(DATE(YEAR($A181),$B181,N181),入力シート②!$B:$H,3,0))</f>
        <v/>
      </c>
      <c r="O183" s="66" t="str">
        <f>IF(VLOOKUP(DATE(YEAR($A181),$B181,O181),入力シート②!$B:$H,3,0)=0,"",VLOOKUP(DATE(YEAR($A181),$B181,O181),入力シート②!$B:$H,3,0))</f>
        <v/>
      </c>
      <c r="P183" s="66" t="str">
        <f>IF(VLOOKUP(DATE(YEAR($A181),$B181,P181),入力シート②!$B:$H,3,0)=0,"",VLOOKUP(DATE(YEAR($A181),$B181,P181),入力シート②!$B:$H,3,0))</f>
        <v/>
      </c>
      <c r="Q183" s="66" t="str">
        <f>IF(VLOOKUP(DATE(YEAR($A181),$B181,Q181),入力シート②!$B:$H,3,0)=0,"",VLOOKUP(DATE(YEAR($A181),$B181,Q181),入力シート②!$B:$H,3,0))</f>
        <v/>
      </c>
      <c r="R183" s="66" t="str">
        <f>IF(VLOOKUP(DATE(YEAR($A181),$B181,R181),入力シート②!$B:$H,3,0)=0,"",VLOOKUP(DATE(YEAR($A181),$B181,R181),入力シート②!$B:$H,3,0))</f>
        <v/>
      </c>
      <c r="S183" s="66" t="str">
        <f>IF(VLOOKUP(DATE(YEAR($A181),$B181,S181),入力シート②!$B:$H,3,0)=0,"",VLOOKUP(DATE(YEAR($A181),$B181,S181),入力シート②!$B:$H,3,0))</f>
        <v/>
      </c>
      <c r="T183" s="66" t="str">
        <f>IF(VLOOKUP(DATE(YEAR($A181),$B181,T181),入力シート②!$B:$H,3,0)=0,"",VLOOKUP(DATE(YEAR($A181),$B181,T181),入力シート②!$B:$H,3,0))</f>
        <v/>
      </c>
      <c r="U183" s="66" t="str">
        <f>IF(VLOOKUP(DATE(YEAR($A181),$B181,U181),入力シート②!$B:$H,3,0)=0,"",VLOOKUP(DATE(YEAR($A181),$B181,U181),入力シート②!$B:$H,3,0))</f>
        <v/>
      </c>
      <c r="V183" s="66" t="str">
        <f>IF(VLOOKUP(DATE(YEAR($A181),$B181,V181),入力シート②!$B:$H,3,0)=0,"",VLOOKUP(DATE(YEAR($A181),$B181,V181),入力シート②!$B:$H,3,0))</f>
        <v/>
      </c>
      <c r="W183" s="66" t="str">
        <f>IF(VLOOKUP(DATE(YEAR($A181),$B181,W181),入力シート②!$B:$H,3,0)=0,"",VLOOKUP(DATE(YEAR($A181),$B181,W181),入力シート②!$B:$H,3,0))</f>
        <v/>
      </c>
      <c r="X183" s="66" t="str">
        <f>IF(VLOOKUP(DATE(YEAR($A181),$B181,X181),入力シート②!$B:$H,3,0)=0,"",VLOOKUP(DATE(YEAR($A181),$B181,X181),入力シート②!$B:$H,3,0))</f>
        <v/>
      </c>
      <c r="Y183" s="66" t="str">
        <f>IF(VLOOKUP(DATE(YEAR($A181),$B181,Y181),入力シート②!$B:$H,3,0)=0,"",VLOOKUP(DATE(YEAR($A181),$B181,Y181),入力シート②!$B:$H,3,0))</f>
        <v/>
      </c>
      <c r="Z183" s="66" t="str">
        <f>IF(VLOOKUP(DATE(YEAR($A181),$B181,Z181),入力シート②!$B:$H,3,0)=0,"",VLOOKUP(DATE(YEAR($A181),$B181,Z181),入力シート②!$B:$H,3,0))</f>
        <v/>
      </c>
      <c r="AA183" s="66" t="str">
        <f>IF(VLOOKUP(DATE(YEAR($A181),$B181,AA181),入力シート②!$B:$H,3,0)=0,"",VLOOKUP(DATE(YEAR($A181),$B181,AA181),入力シート②!$B:$H,3,0))</f>
        <v/>
      </c>
      <c r="AB183" s="66" t="str">
        <f>IF(VLOOKUP(DATE(YEAR($A181),$B181,AB181),入力シート②!$B:$H,3,0)=0,"",VLOOKUP(DATE(YEAR($A181),$B181,AB181),入力シート②!$B:$H,3,0))</f>
        <v/>
      </c>
      <c r="AC183" s="66" t="str">
        <f>IF(VLOOKUP(DATE(YEAR($A181),$B181,AC181),入力シート②!$B:$H,3,0)=0,"",VLOOKUP(DATE(YEAR($A181),$B181,AC181),入力シート②!$B:$H,3,0))</f>
        <v/>
      </c>
      <c r="AD183" s="66" t="str">
        <f>IF(VLOOKUP(DATE(YEAR($A181),$B181,AD181),入力シート②!$B:$H,3,0)=0,"",VLOOKUP(DATE(YEAR($A181),$B181,AD181),入力シート②!$B:$H,3,0))</f>
        <v/>
      </c>
      <c r="AE183" s="66" t="str">
        <f>IF(VLOOKUP(DATE(YEAR($A181),$B181,AE181),入力シート②!$B:$H,3,0)=0,"",VLOOKUP(DATE(YEAR($A181),$B181,AE181),入力シート②!$B:$H,3,0))</f>
        <v/>
      </c>
      <c r="AF183" s="66" t="str">
        <f>IF(VLOOKUP(DATE(YEAR($A181),$B181,AF181),入力シート②!$B:$H,3,0)=0,"",VLOOKUP(DATE(YEAR($A181),$B181,AF181),入力シート②!$B:$H,3,0))</f>
        <v/>
      </c>
      <c r="AG183" s="66" t="str">
        <f>IF(DAY(EOMONTH($A181,0))&lt;29,"",IF(VLOOKUP(DATE(YEAR($A181),$B181,AG181),入力シート②!$B:$H,3,0)=0,"",VLOOKUP(DATE(YEAR($A181),$B181,AG181),入力シート②!$B:$H,3,0)))</f>
        <v/>
      </c>
      <c r="AH183" s="66" t="str">
        <f>IF(DAY(EOMONTH($A181,0))&lt;30,"",IF(VLOOKUP(DATE(YEAR($A181),$B181,AH181),入力シート②!$B:$H,3,0)=0,"",VLOOKUP(DATE(YEAR($A181),$B181,AH181),入力シート②!$B:$H,3,0)))</f>
        <v/>
      </c>
      <c r="AI183" s="71" t="str">
        <f>IF(DAY(EOMONTH($A181,0))&lt;31,"",IF(VLOOKUP(DATE(YEAR($A181),$B181,AI181),入力シート②!$B:$H,3,0)=0,"",VLOOKUP(DATE(YEAR($A181),$B181,AI181),入力シート②!$B:$H,3,0)))</f>
        <v/>
      </c>
      <c r="AJ183" s="115" t="s">
        <v>38</v>
      </c>
      <c r="AK183" s="116"/>
      <c r="AL183" s="116"/>
      <c r="AM183" s="116"/>
      <c r="AN183" s="116"/>
      <c r="AO183" s="116"/>
      <c r="AP183" s="119" t="str">
        <f>IF(COUNTIF(E183:AI183,"■")=0,"",ROUNDDOWN(AP182/AL181,4))</f>
        <v/>
      </c>
      <c r="AQ183" s="120"/>
      <c r="AR183" s="11"/>
      <c r="AS183" s="43"/>
      <c r="AT183" s="113" t="s">
        <v>47</v>
      </c>
      <c r="AU183" s="113" t="s">
        <v>9</v>
      </c>
      <c r="AV183" s="113" t="s">
        <v>45</v>
      </c>
      <c r="AW183" s="113" t="s">
        <v>43</v>
      </c>
    </row>
    <row r="184" spans="1:49" ht="16.5" customHeight="1">
      <c r="A184" s="143"/>
      <c r="B184" s="146"/>
      <c r="C184" s="125" t="s">
        <v>36</v>
      </c>
      <c r="D184" s="126"/>
      <c r="E184" s="65" t="str">
        <f>IF(VLOOKUP(DATE(YEAR($A181),$B181,E181),入力シート②!$B:$H,4,0)=0,"",VLOOKUP(DATE(YEAR($A181),$B181,E181),入力シート②!$B:$H,4,0))</f>
        <v/>
      </c>
      <c r="F184" s="66" t="str">
        <f>IF(VLOOKUP(DATE(YEAR($A181),$B181,F181),入力シート②!$B:$H,4,0)=0,"",VLOOKUP(DATE(YEAR($A181),$B181,F181),入力シート②!$B:$H,4,0))</f>
        <v/>
      </c>
      <c r="G184" s="66" t="str">
        <f>IF(VLOOKUP(DATE(YEAR($A181),$B181,G181),入力シート②!$B:$H,4,0)=0,"",VLOOKUP(DATE(YEAR($A181),$B181,G181),入力シート②!$B:$H,4,0))</f>
        <v/>
      </c>
      <c r="H184" s="66" t="str">
        <f>IF(VLOOKUP(DATE(YEAR($A181),$B181,H181),入力シート②!$B:$H,4,0)=0,"",VLOOKUP(DATE(YEAR($A181),$B181,H181),入力シート②!$B:$H,4,0))</f>
        <v/>
      </c>
      <c r="I184" s="66" t="str">
        <f>IF(VLOOKUP(DATE(YEAR($A181),$B181,I181),入力シート②!$B:$H,4,0)=0,"",VLOOKUP(DATE(YEAR($A181),$B181,I181),入力シート②!$B:$H,4,0))</f>
        <v/>
      </c>
      <c r="J184" s="66" t="str">
        <f>IF(VLOOKUP(DATE(YEAR($A181),$B181,J181),入力シート②!$B:$H,4,0)=0,"",VLOOKUP(DATE(YEAR($A181),$B181,J181),入力シート②!$B:$H,4,0))</f>
        <v/>
      </c>
      <c r="K184" s="66" t="str">
        <f>IF(VLOOKUP(DATE(YEAR($A181),$B181,K181),入力シート②!$B:$H,4,0)=0,"",VLOOKUP(DATE(YEAR($A181),$B181,K181),入力シート②!$B:$H,4,0))</f>
        <v/>
      </c>
      <c r="L184" s="66" t="str">
        <f>IF(VLOOKUP(DATE(YEAR($A181),$B181,L181),入力シート②!$B:$H,4,0)=0,"",VLOOKUP(DATE(YEAR($A181),$B181,L181),入力シート②!$B:$H,4,0))</f>
        <v/>
      </c>
      <c r="M184" s="66" t="str">
        <f>IF(VLOOKUP(DATE(YEAR($A181),$B181,M181),入力シート②!$B:$H,4,0)=0,"",VLOOKUP(DATE(YEAR($A181),$B181,M181),入力シート②!$B:$H,4,0))</f>
        <v/>
      </c>
      <c r="N184" s="66" t="str">
        <f>IF(VLOOKUP(DATE(YEAR($A181),$B181,N181),入力シート②!$B:$H,4,0)=0,"",VLOOKUP(DATE(YEAR($A181),$B181,N181),入力シート②!$B:$H,4,0))</f>
        <v/>
      </c>
      <c r="O184" s="66" t="str">
        <f>IF(VLOOKUP(DATE(YEAR($A181),$B181,O181),入力シート②!$B:$H,4,0)=0,"",VLOOKUP(DATE(YEAR($A181),$B181,O181),入力シート②!$B:$H,4,0))</f>
        <v/>
      </c>
      <c r="P184" s="66" t="str">
        <f>IF(VLOOKUP(DATE(YEAR($A181),$B181,P181),入力シート②!$B:$H,4,0)=0,"",VLOOKUP(DATE(YEAR($A181),$B181,P181),入力シート②!$B:$H,4,0))</f>
        <v/>
      </c>
      <c r="Q184" s="66" t="str">
        <f>IF(VLOOKUP(DATE(YEAR($A181),$B181,Q181),入力シート②!$B:$H,4,0)=0,"",VLOOKUP(DATE(YEAR($A181),$B181,Q181),入力シート②!$B:$H,4,0))</f>
        <v/>
      </c>
      <c r="R184" s="66" t="str">
        <f>IF(VLOOKUP(DATE(YEAR($A181),$B181,R181),入力シート②!$B:$H,4,0)=0,"",VLOOKUP(DATE(YEAR($A181),$B181,R181),入力シート②!$B:$H,4,0))</f>
        <v/>
      </c>
      <c r="S184" s="66" t="str">
        <f>IF(VLOOKUP(DATE(YEAR($A181),$B181,S181),入力シート②!$B:$H,4,0)=0,"",VLOOKUP(DATE(YEAR($A181),$B181,S181),入力シート②!$B:$H,4,0))</f>
        <v/>
      </c>
      <c r="T184" s="66" t="str">
        <f>IF(VLOOKUP(DATE(YEAR($A181),$B181,T181),入力シート②!$B:$H,4,0)=0,"",VLOOKUP(DATE(YEAR($A181),$B181,T181),入力シート②!$B:$H,4,0))</f>
        <v/>
      </c>
      <c r="U184" s="66" t="str">
        <f>IF(VLOOKUP(DATE(YEAR($A181),$B181,U181),入力シート②!$B:$H,4,0)=0,"",VLOOKUP(DATE(YEAR($A181),$B181,U181),入力シート②!$B:$H,4,0))</f>
        <v/>
      </c>
      <c r="V184" s="66" t="str">
        <f>IF(VLOOKUP(DATE(YEAR($A181),$B181,V181),入力シート②!$B:$H,4,0)=0,"",VLOOKUP(DATE(YEAR($A181),$B181,V181),入力シート②!$B:$H,4,0))</f>
        <v/>
      </c>
      <c r="W184" s="66" t="str">
        <f>IF(VLOOKUP(DATE(YEAR($A181),$B181,W181),入力シート②!$B:$H,4,0)=0,"",VLOOKUP(DATE(YEAR($A181),$B181,W181),入力シート②!$B:$H,4,0))</f>
        <v/>
      </c>
      <c r="X184" s="66" t="str">
        <f>IF(VLOOKUP(DATE(YEAR($A181),$B181,X181),入力シート②!$B:$H,4,0)=0,"",VLOOKUP(DATE(YEAR($A181),$B181,X181),入力シート②!$B:$H,4,0))</f>
        <v/>
      </c>
      <c r="Y184" s="66" t="str">
        <f>IF(VLOOKUP(DATE(YEAR($A181),$B181,Y181),入力シート②!$B:$H,4,0)=0,"",VLOOKUP(DATE(YEAR($A181),$B181,Y181),入力シート②!$B:$H,4,0))</f>
        <v/>
      </c>
      <c r="Z184" s="66" t="str">
        <f>IF(VLOOKUP(DATE(YEAR($A181),$B181,Z181),入力シート②!$B:$H,4,0)=0,"",VLOOKUP(DATE(YEAR($A181),$B181,Z181),入力シート②!$B:$H,4,0))</f>
        <v/>
      </c>
      <c r="AA184" s="66" t="str">
        <f>IF(VLOOKUP(DATE(YEAR($A181),$B181,AA181),入力シート②!$B:$H,4,0)=0,"",VLOOKUP(DATE(YEAR($A181),$B181,AA181),入力シート②!$B:$H,4,0))</f>
        <v/>
      </c>
      <c r="AB184" s="66" t="str">
        <f>IF(VLOOKUP(DATE(YEAR($A181),$B181,AB181),入力シート②!$B:$H,4,0)=0,"",VLOOKUP(DATE(YEAR($A181),$B181,AB181),入力シート②!$B:$H,4,0))</f>
        <v/>
      </c>
      <c r="AC184" s="66" t="str">
        <f>IF(VLOOKUP(DATE(YEAR($A181),$B181,AC181),入力シート②!$B:$H,4,0)=0,"",VLOOKUP(DATE(YEAR($A181),$B181,AC181),入力シート②!$B:$H,4,0))</f>
        <v/>
      </c>
      <c r="AD184" s="66" t="str">
        <f>IF(VLOOKUP(DATE(YEAR($A181),$B181,AD181),入力シート②!$B:$H,4,0)=0,"",VLOOKUP(DATE(YEAR($A181),$B181,AD181),入力シート②!$B:$H,4,0))</f>
        <v/>
      </c>
      <c r="AE184" s="66" t="str">
        <f>IF(VLOOKUP(DATE(YEAR($A181),$B181,AE181),入力シート②!$B:$H,4,0)=0,"",VLOOKUP(DATE(YEAR($A181),$B181,AE181),入力シート②!$B:$H,4,0))</f>
        <v/>
      </c>
      <c r="AF184" s="66" t="str">
        <f>IF(VLOOKUP(DATE(YEAR($A181),$B181,AF181),入力シート②!$B:$H,4,0)=0,"",VLOOKUP(DATE(YEAR($A181),$B181,AF181),入力シート②!$B:$H,4,0))</f>
        <v/>
      </c>
      <c r="AG184" s="66" t="str">
        <f>IF(DAY(EOMONTH($A181,0))&lt;29,"",IF(VLOOKUP(DATE(YEAR($A181),$B181,AG181),入力シート②!$B:$H,4,0)=0,"",VLOOKUP(DATE(YEAR($A181),$B181,AG181),入力シート②!$B:$H,4,0)))</f>
        <v/>
      </c>
      <c r="AH184" s="66" t="str">
        <f>IF(DAY(EOMONTH($A181,0))&lt;30,"",IF(VLOOKUP(DATE(YEAR($A181),$B181,AH181),入力シート②!$B:$H,4,0)=0,"",VLOOKUP(DATE(YEAR($A181),$B181,AH181),入力シート②!$B:$H,4,0)))</f>
        <v/>
      </c>
      <c r="AI184" s="71" t="str">
        <f>IF(DAY(EOMONTH($A181,0))&lt;31,"",IF(VLOOKUP(DATE(YEAR($A181),$B181,AI181),入力シート②!$B:$H,4,0)=0,"",VLOOKUP(DATE(YEAR($A181),$B181,AI181),入力シート②!$B:$H,4,0)))</f>
        <v/>
      </c>
      <c r="AJ184" s="131" t="s">
        <v>8</v>
      </c>
      <c r="AK184" s="109"/>
      <c r="AL184" s="109"/>
      <c r="AM184" s="109"/>
      <c r="AN184" s="109"/>
      <c r="AO184" s="109"/>
      <c r="AP184" s="109" t="str">
        <f>IF(COUNTIF(E183:AI183,"■")=0,"",IF(OR(AP182&gt;=AP181,AP183&gt;=0.285),"達成","×"))</f>
        <v/>
      </c>
      <c r="AQ184" s="110"/>
      <c r="AT184" s="114"/>
      <c r="AU184" s="114"/>
      <c r="AV184" s="114"/>
      <c r="AW184" s="114"/>
    </row>
    <row r="185" spans="1:49" ht="16.5" customHeight="1">
      <c r="A185" s="144"/>
      <c r="B185" s="147"/>
      <c r="C185" s="127" t="s">
        <v>4</v>
      </c>
      <c r="D185" s="128"/>
      <c r="E185" s="61" t="str">
        <f ca="1">VLOOKUP(DATE(YEAR($A181),B181,E181),入力シート②!$B:$H,7,0)</f>
        <v/>
      </c>
      <c r="F185" s="62" t="str">
        <f ca="1">VLOOKUP(DATE(YEAR($A181),B181,F181),入力シート②!$B:$H,7,0)</f>
        <v/>
      </c>
      <c r="G185" s="62" t="str">
        <f ca="1">VLOOKUP(DATE(YEAR($A181),B181,G181),入力シート②!$B:$H,7,0)</f>
        <v/>
      </c>
      <c r="H185" s="62" t="str">
        <f ca="1">VLOOKUP(DATE(YEAR($A181),B181,H181),入力シート②!$B:$H,7,0)</f>
        <v/>
      </c>
      <c r="I185" s="62" t="str">
        <f ca="1">VLOOKUP(DATE(YEAR($A181),B181,I181),入力シート②!$B:$H,7,0)</f>
        <v/>
      </c>
      <c r="J185" s="62" t="str">
        <f ca="1">VLOOKUP(DATE(YEAR($A181),B181,J181),入力シート②!$B:$H,7,0)</f>
        <v/>
      </c>
      <c r="K185" s="62" t="str">
        <f ca="1">VLOOKUP(DATE(YEAR($A181),B181,K181),入力シート②!$B:$H,7,0)</f>
        <v/>
      </c>
      <c r="L185" s="62" t="str">
        <f ca="1">VLOOKUP(DATE(YEAR($A181),B181,L181),入力シート②!$B:$H,7,0)</f>
        <v/>
      </c>
      <c r="M185" s="62" t="str">
        <f ca="1">VLOOKUP(DATE(YEAR($A181),B181,M181),入力シート②!$B:$H,7,0)</f>
        <v/>
      </c>
      <c r="N185" s="62" t="str">
        <f ca="1">VLOOKUP(DATE(YEAR($A181),B181,N181),入力シート②!$B:$H,7,0)</f>
        <v/>
      </c>
      <c r="O185" s="62" t="str">
        <f ca="1">VLOOKUP(DATE(YEAR($A181),B181,O181),入力シート②!$B:$H,7,0)</f>
        <v/>
      </c>
      <c r="P185" s="62" t="str">
        <f ca="1">VLOOKUP(DATE(YEAR($A181),B181,P181),入力シート②!$B:$H,7,0)</f>
        <v/>
      </c>
      <c r="Q185" s="62" t="str">
        <f ca="1">VLOOKUP(DATE(YEAR($A181),B181,Q181),入力シート②!$B:$H,7,0)</f>
        <v/>
      </c>
      <c r="R185" s="62" t="str">
        <f ca="1">VLOOKUP(DATE(YEAR($A181),B181,R181),入力シート②!$B:$H,7,0)</f>
        <v/>
      </c>
      <c r="S185" s="62" t="str">
        <f ca="1">VLOOKUP(DATE(YEAR($A181),B181,S181),入力シート②!$B:$H,7,0)</f>
        <v/>
      </c>
      <c r="T185" s="62" t="str">
        <f ca="1">VLOOKUP(DATE(YEAR($A181),B181,T181),入力シート②!$B:$H,7,0)</f>
        <v/>
      </c>
      <c r="U185" s="62" t="str">
        <f ca="1">VLOOKUP(DATE(YEAR($A181),B181,U181),入力シート②!$B:$H,7,0)</f>
        <v/>
      </c>
      <c r="V185" s="62" t="str">
        <f ca="1">VLOOKUP(DATE(YEAR($A181),B181,V181),入力シート②!$B:$H,7,0)</f>
        <v/>
      </c>
      <c r="W185" s="62" t="str">
        <f ca="1">VLOOKUP(DATE(YEAR($A181),B181,W181),入力シート②!$B:$H,7,0)</f>
        <v/>
      </c>
      <c r="X185" s="62" t="str">
        <f ca="1">VLOOKUP(DATE(YEAR($A181),B181,X181),入力シート②!$B:$H,7,0)</f>
        <v/>
      </c>
      <c r="Y185" s="62" t="str">
        <f ca="1">VLOOKUP(DATE(YEAR($A181),B181,Y181),入力シート②!$B:$H,7,0)</f>
        <v/>
      </c>
      <c r="Z185" s="62" t="str">
        <f ca="1">VLOOKUP(DATE(YEAR($A181),B181,Z181),入力シート②!$B:$H,7,0)</f>
        <v/>
      </c>
      <c r="AA185" s="62" t="str">
        <f ca="1">VLOOKUP(DATE(YEAR($A181),B181,AA181),入力シート②!$B:$H,7,0)</f>
        <v/>
      </c>
      <c r="AB185" s="62" t="str">
        <f ca="1">VLOOKUP(DATE(YEAR($A181),B181,AB181),入力シート②!$B:$H,7,0)</f>
        <v/>
      </c>
      <c r="AC185" s="62" t="str">
        <f ca="1">VLOOKUP(DATE(YEAR($A181),B181,AC181),入力シート②!$B:$H,7,0)</f>
        <v/>
      </c>
      <c r="AD185" s="62" t="str">
        <f ca="1">VLOOKUP(DATE(YEAR($A181),B181,AD181),入力シート②!$B:$H,7,0)</f>
        <v/>
      </c>
      <c r="AE185" s="62" t="str">
        <f ca="1">VLOOKUP(DATE(YEAR($A181),B181,AE181),入力シート②!$B:$H,7,0)</f>
        <v/>
      </c>
      <c r="AF185" s="62" t="str">
        <f ca="1">VLOOKUP(DATE(YEAR($A181),B181,AF181),入力シート②!$B:$H,7,0)</f>
        <v/>
      </c>
      <c r="AG185" s="62" t="str">
        <f ca="1">IF(DAY(EOMONTH($A181,0))&lt;29,"",VLOOKUP(DATE(YEAR($A181),$B181,AG181),入力シート②!$B:$H,7,0))</f>
        <v/>
      </c>
      <c r="AH185" s="62" t="str">
        <f ca="1">IF(DAY(EOMONTH($A181,0))&lt;30,"",VLOOKUP(DATE(YEAR($A181),$B181,AH181),入力シート②!$B:$H,7,0))</f>
        <v/>
      </c>
      <c r="AI185" s="72" t="str">
        <f ca="1">IF(DAY(EOMONTH($A181,0))&lt;31,"",VLOOKUP(DATE(YEAR($A181),$B181,AI181),入力シート②!$B:$H,7,0))</f>
        <v/>
      </c>
      <c r="AJ185" s="111" t="s">
        <v>45</v>
      </c>
      <c r="AK185" s="112"/>
      <c r="AL185" s="112" t="str">
        <f ca="1">IF(COUNTIF(E185:AI185,"-")+COUNTIF(E185:AI185,"達成")+COUNTIF(E185:AI185,"×")=0,"",COUNTIF(E185:AI185,"達成")+COUNTIF(E185:AI185,"×"))</f>
        <v/>
      </c>
      <c r="AM185" s="112"/>
      <c r="AN185" s="112" t="s">
        <v>43</v>
      </c>
      <c r="AO185" s="112"/>
      <c r="AP185" s="109" t="str">
        <f ca="1">IF(COUNTIF(E185:AI185,"-")+COUNTIF(E185:AI185,"達成")+COUNTIF(E185:AI185,"×")=0,"",COUNTIF(E185:AI185,"達成"))</f>
        <v/>
      </c>
      <c r="AQ185" s="110"/>
      <c r="AT185" s="31">
        <f>IF(AP184="達成",1,0)</f>
        <v>0</v>
      </c>
      <c r="AU185" s="31">
        <f>IF(AP184="×",1,0)</f>
        <v>0</v>
      </c>
      <c r="AV185" s="31" t="str">
        <f ca="1">AL185</f>
        <v/>
      </c>
      <c r="AW185" s="31" t="str">
        <f ca="1">AP185</f>
        <v/>
      </c>
    </row>
    <row r="186" spans="1:49" ht="16.5" customHeight="1">
      <c r="A186" s="132">
        <f>EOMONTH(A181,0)+1</f>
        <v>47331</v>
      </c>
      <c r="B186" s="145">
        <f t="shared" ref="B186" si="925">MONTH(A186)</f>
        <v>8</v>
      </c>
      <c r="C186" s="129" t="s">
        <v>0</v>
      </c>
      <c r="D186" s="130"/>
      <c r="E186" s="63">
        <v>1</v>
      </c>
      <c r="F186" s="64">
        <v>2</v>
      </c>
      <c r="G186" s="64">
        <v>3</v>
      </c>
      <c r="H186" s="64">
        <v>4</v>
      </c>
      <c r="I186" s="64">
        <v>5</v>
      </c>
      <c r="J186" s="64">
        <v>6</v>
      </c>
      <c r="K186" s="64">
        <v>7</v>
      </c>
      <c r="L186" s="64">
        <v>8</v>
      </c>
      <c r="M186" s="64">
        <v>9</v>
      </c>
      <c r="N186" s="64">
        <v>10</v>
      </c>
      <c r="O186" s="64">
        <v>11</v>
      </c>
      <c r="P186" s="64">
        <v>12</v>
      </c>
      <c r="Q186" s="64">
        <v>13</v>
      </c>
      <c r="R186" s="64">
        <v>14</v>
      </c>
      <c r="S186" s="64">
        <v>15</v>
      </c>
      <c r="T186" s="64">
        <v>16</v>
      </c>
      <c r="U186" s="64">
        <v>17</v>
      </c>
      <c r="V186" s="64">
        <v>18</v>
      </c>
      <c r="W186" s="64">
        <v>19</v>
      </c>
      <c r="X186" s="64">
        <v>20</v>
      </c>
      <c r="Y186" s="64">
        <v>21</v>
      </c>
      <c r="Z186" s="64">
        <v>22</v>
      </c>
      <c r="AA186" s="64">
        <v>23</v>
      </c>
      <c r="AB186" s="64">
        <v>24</v>
      </c>
      <c r="AC186" s="64">
        <v>25</v>
      </c>
      <c r="AD186" s="64">
        <v>26</v>
      </c>
      <c r="AE186" s="64">
        <v>27</v>
      </c>
      <c r="AF186" s="64">
        <v>28</v>
      </c>
      <c r="AG186" s="64">
        <f>IF(DAY(EOMONTH($A186,0))&lt;29,"",29)</f>
        <v>29</v>
      </c>
      <c r="AH186" s="64">
        <f>IF(DAY(EOMONTH($A186,0))&lt;30,"",30)</f>
        <v>30</v>
      </c>
      <c r="AI186" s="67">
        <f>IF(DAY(EOMONTH($A186,0))&lt;31,"",31)</f>
        <v>31</v>
      </c>
      <c r="AJ186" s="150" t="s">
        <v>42</v>
      </c>
      <c r="AK186" s="151"/>
      <c r="AL186" s="151" t="str">
        <f>IF(COUNTIF(E188:AI188,"■")=0,"",COUNTIF(E188:AI188,"■"))</f>
        <v/>
      </c>
      <c r="AM186" s="151"/>
      <c r="AN186" s="151" t="s">
        <v>44</v>
      </c>
      <c r="AO186" s="151"/>
      <c r="AP186" s="121" t="str">
        <f>IF(COUNTIF(E188:AI188,"■")=0,"",COUNTIFS(E187:AI187,1,E188:AI188,"■")+COUNTIFS(E187:AI187,7,E188:AI188,"■"))</f>
        <v/>
      </c>
      <c r="AQ186" s="122"/>
    </row>
    <row r="187" spans="1:49" ht="16.5" customHeight="1">
      <c r="A187" s="143"/>
      <c r="B187" s="146"/>
      <c r="C187" s="123" t="s">
        <v>1</v>
      </c>
      <c r="D187" s="124"/>
      <c r="E187" s="68">
        <f>WEEKDAY(DATE(YEAR($A186),$B186,E186),1)</f>
        <v>4</v>
      </c>
      <c r="F187" s="69">
        <f t="shared" ref="F187" si="926">WEEKDAY(DATE(YEAR($A186),$B186,F186),1)</f>
        <v>5</v>
      </c>
      <c r="G187" s="69">
        <f t="shared" ref="G187" si="927">WEEKDAY(DATE(YEAR($A186),$B186,G186),1)</f>
        <v>6</v>
      </c>
      <c r="H187" s="69">
        <f t="shared" ref="H187" si="928">WEEKDAY(DATE(YEAR($A186),$B186,H186),1)</f>
        <v>7</v>
      </c>
      <c r="I187" s="69">
        <f t="shared" ref="I187" si="929">WEEKDAY(DATE(YEAR($A186),$B186,I186),1)</f>
        <v>1</v>
      </c>
      <c r="J187" s="69">
        <f t="shared" ref="J187" si="930">WEEKDAY(DATE(YEAR($A186),$B186,J186),1)</f>
        <v>2</v>
      </c>
      <c r="K187" s="69">
        <f t="shared" ref="K187" si="931">WEEKDAY(DATE(YEAR($A186),$B186,K186),1)</f>
        <v>3</v>
      </c>
      <c r="L187" s="69">
        <f t="shared" ref="L187" si="932">WEEKDAY(DATE(YEAR($A186),$B186,L186),1)</f>
        <v>4</v>
      </c>
      <c r="M187" s="69">
        <f t="shared" ref="M187" si="933">WEEKDAY(DATE(YEAR($A186),$B186,M186),1)</f>
        <v>5</v>
      </c>
      <c r="N187" s="69">
        <f t="shared" ref="N187" si="934">WEEKDAY(DATE(YEAR($A186),$B186,N186),1)</f>
        <v>6</v>
      </c>
      <c r="O187" s="69">
        <f t="shared" ref="O187" si="935">WEEKDAY(DATE(YEAR($A186),$B186,O186),1)</f>
        <v>7</v>
      </c>
      <c r="P187" s="69">
        <f t="shared" ref="P187" si="936">WEEKDAY(DATE(YEAR($A186),$B186,P186),1)</f>
        <v>1</v>
      </c>
      <c r="Q187" s="69">
        <f t="shared" ref="Q187" si="937">WEEKDAY(DATE(YEAR($A186),$B186,Q186),1)</f>
        <v>2</v>
      </c>
      <c r="R187" s="69">
        <f t="shared" ref="R187" si="938">WEEKDAY(DATE(YEAR($A186),$B186,R186),1)</f>
        <v>3</v>
      </c>
      <c r="S187" s="69">
        <f t="shared" ref="S187" si="939">WEEKDAY(DATE(YEAR($A186),$B186,S186),1)</f>
        <v>4</v>
      </c>
      <c r="T187" s="69">
        <f t="shared" ref="T187" si="940">WEEKDAY(DATE(YEAR($A186),$B186,T186),1)</f>
        <v>5</v>
      </c>
      <c r="U187" s="69">
        <f t="shared" ref="U187" si="941">WEEKDAY(DATE(YEAR($A186),$B186,U186),1)</f>
        <v>6</v>
      </c>
      <c r="V187" s="69">
        <f t="shared" ref="V187" si="942">WEEKDAY(DATE(YEAR($A186),$B186,V186),1)</f>
        <v>7</v>
      </c>
      <c r="W187" s="69">
        <f t="shared" ref="W187" si="943">WEEKDAY(DATE(YEAR($A186),$B186,W186),1)</f>
        <v>1</v>
      </c>
      <c r="X187" s="69">
        <f t="shared" ref="X187" si="944">WEEKDAY(DATE(YEAR($A186),$B186,X186),1)</f>
        <v>2</v>
      </c>
      <c r="Y187" s="69">
        <f t="shared" ref="Y187" si="945">WEEKDAY(DATE(YEAR($A186),$B186,Y186),1)</f>
        <v>3</v>
      </c>
      <c r="Z187" s="69">
        <f t="shared" ref="Z187" si="946">WEEKDAY(DATE(YEAR($A186),$B186,Z186),1)</f>
        <v>4</v>
      </c>
      <c r="AA187" s="69">
        <f t="shared" ref="AA187" si="947">WEEKDAY(DATE(YEAR($A186),$B186,AA186),1)</f>
        <v>5</v>
      </c>
      <c r="AB187" s="69">
        <f t="shared" ref="AB187" si="948">WEEKDAY(DATE(YEAR($A186),$B186,AB186),1)</f>
        <v>6</v>
      </c>
      <c r="AC187" s="69">
        <f t="shared" ref="AC187" si="949">WEEKDAY(DATE(YEAR($A186),$B186,AC186),1)</f>
        <v>7</v>
      </c>
      <c r="AD187" s="69">
        <f t="shared" ref="AD187" si="950">WEEKDAY(DATE(YEAR($A186),$B186,AD186),1)</f>
        <v>1</v>
      </c>
      <c r="AE187" s="69">
        <f t="shared" ref="AE187" si="951">WEEKDAY(DATE(YEAR($A186),$B186,AE186),1)</f>
        <v>2</v>
      </c>
      <c r="AF187" s="69">
        <f t="shared" ref="AF187" si="952">WEEKDAY(DATE(YEAR($A186),$B186,AF186),1)</f>
        <v>3</v>
      </c>
      <c r="AG187" s="69">
        <f>IF(DAY(EOMONTH($A186,0))&lt;29,"",WEEKDAY(DATE(YEAR($A186),$B186,AG186),1))</f>
        <v>4</v>
      </c>
      <c r="AH187" s="69">
        <f>IF(DAY(EOMONTH($A186,0))&lt;30,"",WEEKDAY(DATE(YEAR($A186),$B186,AH186),1))</f>
        <v>5</v>
      </c>
      <c r="AI187" s="70">
        <f>IF(DAY(EOMONTH($A186,0))&lt;31,"",WEEKDAY(DATE(YEAR($A186),$B186,AI186),1))</f>
        <v>6</v>
      </c>
      <c r="AJ187" s="115" t="s">
        <v>37</v>
      </c>
      <c r="AK187" s="116"/>
      <c r="AL187" s="116"/>
      <c r="AM187" s="116"/>
      <c r="AN187" s="116"/>
      <c r="AO187" s="116"/>
      <c r="AP187" s="117" t="str">
        <f>IF(COUNTIF(E188:AI188,"■")=0,"",COUNTIF(E189:AI189,"○")+COUNTIF(E189:AI189,"●"))</f>
        <v/>
      </c>
      <c r="AQ187" s="118"/>
      <c r="AR187" s="10"/>
    </row>
    <row r="188" spans="1:49" ht="16.5" customHeight="1">
      <c r="A188" s="143"/>
      <c r="B188" s="146"/>
      <c r="C188" s="123" t="s">
        <v>2</v>
      </c>
      <c r="D188" s="124"/>
      <c r="E188" s="65" t="str">
        <f>IF(VLOOKUP(DATE(YEAR($A186),$B186,E186),入力シート②!$B:$H,3,0)=0,"",VLOOKUP(DATE(YEAR($A186),$B186,E186),入力シート②!$B:$H,3,0))</f>
        <v/>
      </c>
      <c r="F188" s="66" t="str">
        <f>IF(VLOOKUP(DATE(YEAR($A186),$B186,F186),入力シート②!$B:$H,3,0)=0,"",VLOOKUP(DATE(YEAR($A186),$B186,F186),入力シート②!$B:$H,3,0))</f>
        <v/>
      </c>
      <c r="G188" s="66" t="str">
        <f>IF(VLOOKUP(DATE(YEAR($A186),$B186,G186),入力シート②!$B:$H,3,0)=0,"",VLOOKUP(DATE(YEAR($A186),$B186,G186),入力シート②!$B:$H,3,0))</f>
        <v/>
      </c>
      <c r="H188" s="66" t="str">
        <f>IF(VLOOKUP(DATE(YEAR($A186),$B186,H186),入力シート②!$B:$H,3,0)=0,"",VLOOKUP(DATE(YEAR($A186),$B186,H186),入力シート②!$B:$H,3,0))</f>
        <v/>
      </c>
      <c r="I188" s="66" t="str">
        <f>IF(VLOOKUP(DATE(YEAR($A186),$B186,I186),入力シート②!$B:$H,3,0)=0,"",VLOOKUP(DATE(YEAR($A186),$B186,I186),入力シート②!$B:$H,3,0))</f>
        <v/>
      </c>
      <c r="J188" s="66" t="str">
        <f>IF(VLOOKUP(DATE(YEAR($A186),$B186,J186),入力シート②!$B:$H,3,0)=0,"",VLOOKUP(DATE(YEAR($A186),$B186,J186),入力シート②!$B:$H,3,0))</f>
        <v/>
      </c>
      <c r="K188" s="66" t="str">
        <f>IF(VLOOKUP(DATE(YEAR($A186),$B186,K186),入力シート②!$B:$H,3,0)=0,"",VLOOKUP(DATE(YEAR($A186),$B186,K186),入力シート②!$B:$H,3,0))</f>
        <v/>
      </c>
      <c r="L188" s="66" t="str">
        <f>IF(VLOOKUP(DATE(YEAR($A186),$B186,L186),入力シート②!$B:$H,3,0)=0,"",VLOOKUP(DATE(YEAR($A186),$B186,L186),入力シート②!$B:$H,3,0))</f>
        <v/>
      </c>
      <c r="M188" s="66" t="str">
        <f>IF(VLOOKUP(DATE(YEAR($A186),$B186,M186),入力シート②!$B:$H,3,0)=0,"",VLOOKUP(DATE(YEAR($A186),$B186,M186),入力シート②!$B:$H,3,0))</f>
        <v/>
      </c>
      <c r="N188" s="66" t="str">
        <f>IF(VLOOKUP(DATE(YEAR($A186),$B186,N186),入力シート②!$B:$H,3,0)=0,"",VLOOKUP(DATE(YEAR($A186),$B186,N186),入力シート②!$B:$H,3,0))</f>
        <v/>
      </c>
      <c r="O188" s="66" t="str">
        <f>IF(VLOOKUP(DATE(YEAR($A186),$B186,O186),入力シート②!$B:$H,3,0)=0,"",VLOOKUP(DATE(YEAR($A186),$B186,O186),入力シート②!$B:$H,3,0))</f>
        <v/>
      </c>
      <c r="P188" s="66" t="str">
        <f>IF(VLOOKUP(DATE(YEAR($A186),$B186,P186),入力シート②!$B:$H,3,0)=0,"",VLOOKUP(DATE(YEAR($A186),$B186,P186),入力シート②!$B:$H,3,0))</f>
        <v/>
      </c>
      <c r="Q188" s="66" t="str">
        <f>IF(VLOOKUP(DATE(YEAR($A186),$B186,Q186),入力シート②!$B:$H,3,0)=0,"",VLOOKUP(DATE(YEAR($A186),$B186,Q186),入力シート②!$B:$H,3,0))</f>
        <v/>
      </c>
      <c r="R188" s="66" t="str">
        <f>IF(VLOOKUP(DATE(YEAR($A186),$B186,R186),入力シート②!$B:$H,3,0)=0,"",VLOOKUP(DATE(YEAR($A186),$B186,R186),入力シート②!$B:$H,3,0))</f>
        <v/>
      </c>
      <c r="S188" s="66" t="str">
        <f>IF(VLOOKUP(DATE(YEAR($A186),$B186,S186),入力シート②!$B:$H,3,0)=0,"",VLOOKUP(DATE(YEAR($A186),$B186,S186),入力シート②!$B:$H,3,0))</f>
        <v/>
      </c>
      <c r="T188" s="66" t="str">
        <f>IF(VLOOKUP(DATE(YEAR($A186),$B186,T186),入力シート②!$B:$H,3,0)=0,"",VLOOKUP(DATE(YEAR($A186),$B186,T186),入力シート②!$B:$H,3,0))</f>
        <v/>
      </c>
      <c r="U188" s="66" t="str">
        <f>IF(VLOOKUP(DATE(YEAR($A186),$B186,U186),入力シート②!$B:$H,3,0)=0,"",VLOOKUP(DATE(YEAR($A186),$B186,U186),入力シート②!$B:$H,3,0))</f>
        <v/>
      </c>
      <c r="V188" s="66" t="str">
        <f>IF(VLOOKUP(DATE(YEAR($A186),$B186,V186),入力シート②!$B:$H,3,0)=0,"",VLOOKUP(DATE(YEAR($A186),$B186,V186),入力シート②!$B:$H,3,0))</f>
        <v/>
      </c>
      <c r="W188" s="66" t="str">
        <f>IF(VLOOKUP(DATE(YEAR($A186),$B186,W186),入力シート②!$B:$H,3,0)=0,"",VLOOKUP(DATE(YEAR($A186),$B186,W186),入力シート②!$B:$H,3,0))</f>
        <v/>
      </c>
      <c r="X188" s="66" t="str">
        <f>IF(VLOOKUP(DATE(YEAR($A186),$B186,X186),入力シート②!$B:$H,3,0)=0,"",VLOOKUP(DATE(YEAR($A186),$B186,X186),入力シート②!$B:$H,3,0))</f>
        <v/>
      </c>
      <c r="Y188" s="66" t="str">
        <f>IF(VLOOKUP(DATE(YEAR($A186),$B186,Y186),入力シート②!$B:$H,3,0)=0,"",VLOOKUP(DATE(YEAR($A186),$B186,Y186),入力シート②!$B:$H,3,0))</f>
        <v/>
      </c>
      <c r="Z188" s="66" t="str">
        <f>IF(VLOOKUP(DATE(YEAR($A186),$B186,Z186),入力シート②!$B:$H,3,0)=0,"",VLOOKUP(DATE(YEAR($A186),$B186,Z186),入力シート②!$B:$H,3,0))</f>
        <v/>
      </c>
      <c r="AA188" s="66" t="str">
        <f>IF(VLOOKUP(DATE(YEAR($A186),$B186,AA186),入力シート②!$B:$H,3,0)=0,"",VLOOKUP(DATE(YEAR($A186),$B186,AA186),入力シート②!$B:$H,3,0))</f>
        <v/>
      </c>
      <c r="AB188" s="66" t="str">
        <f>IF(VLOOKUP(DATE(YEAR($A186),$B186,AB186),入力シート②!$B:$H,3,0)=0,"",VLOOKUP(DATE(YEAR($A186),$B186,AB186),入力シート②!$B:$H,3,0))</f>
        <v/>
      </c>
      <c r="AC188" s="66" t="str">
        <f>IF(VLOOKUP(DATE(YEAR($A186),$B186,AC186),入力シート②!$B:$H,3,0)=0,"",VLOOKUP(DATE(YEAR($A186),$B186,AC186),入力シート②!$B:$H,3,0))</f>
        <v/>
      </c>
      <c r="AD188" s="66" t="str">
        <f>IF(VLOOKUP(DATE(YEAR($A186),$B186,AD186),入力シート②!$B:$H,3,0)=0,"",VLOOKUP(DATE(YEAR($A186),$B186,AD186),入力シート②!$B:$H,3,0))</f>
        <v/>
      </c>
      <c r="AE188" s="66" t="str">
        <f>IF(VLOOKUP(DATE(YEAR($A186),$B186,AE186),入力シート②!$B:$H,3,0)=0,"",VLOOKUP(DATE(YEAR($A186),$B186,AE186),入力シート②!$B:$H,3,0))</f>
        <v/>
      </c>
      <c r="AF188" s="66" t="str">
        <f>IF(VLOOKUP(DATE(YEAR($A186),$B186,AF186),入力シート②!$B:$H,3,0)=0,"",VLOOKUP(DATE(YEAR($A186),$B186,AF186),入力シート②!$B:$H,3,0))</f>
        <v/>
      </c>
      <c r="AG188" s="66" t="str">
        <f>IF(DAY(EOMONTH($A186,0))&lt;29,"",IF(VLOOKUP(DATE(YEAR($A186),$B186,AG186),入力シート②!$B:$H,3,0)=0,"",VLOOKUP(DATE(YEAR($A186),$B186,AG186),入力シート②!$B:$H,3,0)))</f>
        <v/>
      </c>
      <c r="AH188" s="66" t="str">
        <f>IF(DAY(EOMONTH($A186,0))&lt;30,"",IF(VLOOKUP(DATE(YEAR($A186),$B186,AH186),入力シート②!$B:$H,3,0)=0,"",VLOOKUP(DATE(YEAR($A186),$B186,AH186),入力シート②!$B:$H,3,0)))</f>
        <v/>
      </c>
      <c r="AI188" s="71" t="str">
        <f>IF(DAY(EOMONTH($A186,0))&lt;31,"",IF(VLOOKUP(DATE(YEAR($A186),$B186,AI186),入力シート②!$B:$H,3,0)=0,"",VLOOKUP(DATE(YEAR($A186),$B186,AI186),入力シート②!$B:$H,3,0)))</f>
        <v/>
      </c>
      <c r="AJ188" s="115" t="s">
        <v>38</v>
      </c>
      <c r="AK188" s="116"/>
      <c r="AL188" s="116"/>
      <c r="AM188" s="116"/>
      <c r="AN188" s="116"/>
      <c r="AO188" s="116"/>
      <c r="AP188" s="119" t="str">
        <f>IF(COUNTIF(E188:AI188,"■")=0,"",ROUNDDOWN(AP187/AL186,4))</f>
        <v/>
      </c>
      <c r="AQ188" s="120"/>
      <c r="AR188" s="11"/>
      <c r="AS188" s="43"/>
      <c r="AT188" s="113" t="s">
        <v>47</v>
      </c>
      <c r="AU188" s="113" t="s">
        <v>9</v>
      </c>
      <c r="AV188" s="113" t="s">
        <v>45</v>
      </c>
      <c r="AW188" s="113" t="s">
        <v>43</v>
      </c>
    </row>
    <row r="189" spans="1:49" ht="16.5" customHeight="1">
      <c r="A189" s="143"/>
      <c r="B189" s="146"/>
      <c r="C189" s="125" t="s">
        <v>36</v>
      </c>
      <c r="D189" s="126"/>
      <c r="E189" s="65" t="str">
        <f>IF(VLOOKUP(DATE(YEAR($A186),$B186,E186),入力シート②!$B:$H,4,0)=0,"",VLOOKUP(DATE(YEAR($A186),$B186,E186),入力シート②!$B:$H,4,0))</f>
        <v/>
      </c>
      <c r="F189" s="66" t="str">
        <f>IF(VLOOKUP(DATE(YEAR($A186),$B186,F186),入力シート②!$B:$H,4,0)=0,"",VLOOKUP(DATE(YEAR($A186),$B186,F186),入力シート②!$B:$H,4,0))</f>
        <v/>
      </c>
      <c r="G189" s="66" t="str">
        <f>IF(VLOOKUP(DATE(YEAR($A186),$B186,G186),入力シート②!$B:$H,4,0)=0,"",VLOOKUP(DATE(YEAR($A186),$B186,G186),入力シート②!$B:$H,4,0))</f>
        <v/>
      </c>
      <c r="H189" s="66" t="str">
        <f>IF(VLOOKUP(DATE(YEAR($A186),$B186,H186),入力シート②!$B:$H,4,0)=0,"",VLOOKUP(DATE(YEAR($A186),$B186,H186),入力シート②!$B:$H,4,0))</f>
        <v/>
      </c>
      <c r="I189" s="66" t="str">
        <f>IF(VLOOKUP(DATE(YEAR($A186),$B186,I186),入力シート②!$B:$H,4,0)=0,"",VLOOKUP(DATE(YEAR($A186),$B186,I186),入力シート②!$B:$H,4,0))</f>
        <v/>
      </c>
      <c r="J189" s="66" t="str">
        <f>IF(VLOOKUP(DATE(YEAR($A186),$B186,J186),入力シート②!$B:$H,4,0)=0,"",VLOOKUP(DATE(YEAR($A186),$B186,J186),入力シート②!$B:$H,4,0))</f>
        <v/>
      </c>
      <c r="K189" s="66" t="str">
        <f>IF(VLOOKUP(DATE(YEAR($A186),$B186,K186),入力シート②!$B:$H,4,0)=0,"",VLOOKUP(DATE(YEAR($A186),$B186,K186),入力シート②!$B:$H,4,0))</f>
        <v/>
      </c>
      <c r="L189" s="66" t="str">
        <f>IF(VLOOKUP(DATE(YEAR($A186),$B186,L186),入力シート②!$B:$H,4,0)=0,"",VLOOKUP(DATE(YEAR($A186),$B186,L186),入力シート②!$B:$H,4,0))</f>
        <v/>
      </c>
      <c r="M189" s="66" t="str">
        <f>IF(VLOOKUP(DATE(YEAR($A186),$B186,M186),入力シート②!$B:$H,4,0)=0,"",VLOOKUP(DATE(YEAR($A186),$B186,M186),入力シート②!$B:$H,4,0))</f>
        <v/>
      </c>
      <c r="N189" s="66" t="str">
        <f>IF(VLOOKUP(DATE(YEAR($A186),$B186,N186),入力シート②!$B:$H,4,0)=0,"",VLOOKUP(DATE(YEAR($A186),$B186,N186),入力シート②!$B:$H,4,0))</f>
        <v/>
      </c>
      <c r="O189" s="66" t="str">
        <f>IF(VLOOKUP(DATE(YEAR($A186),$B186,O186),入力シート②!$B:$H,4,0)=0,"",VLOOKUP(DATE(YEAR($A186),$B186,O186),入力シート②!$B:$H,4,0))</f>
        <v/>
      </c>
      <c r="P189" s="66" t="str">
        <f>IF(VLOOKUP(DATE(YEAR($A186),$B186,P186),入力シート②!$B:$H,4,0)=0,"",VLOOKUP(DATE(YEAR($A186),$B186,P186),入力シート②!$B:$H,4,0))</f>
        <v/>
      </c>
      <c r="Q189" s="66" t="str">
        <f>IF(VLOOKUP(DATE(YEAR($A186),$B186,Q186),入力シート②!$B:$H,4,0)=0,"",VLOOKUP(DATE(YEAR($A186),$B186,Q186),入力シート②!$B:$H,4,0))</f>
        <v/>
      </c>
      <c r="R189" s="66" t="str">
        <f>IF(VLOOKUP(DATE(YEAR($A186),$B186,R186),入力シート②!$B:$H,4,0)=0,"",VLOOKUP(DATE(YEAR($A186),$B186,R186),入力シート②!$B:$H,4,0))</f>
        <v/>
      </c>
      <c r="S189" s="66" t="str">
        <f>IF(VLOOKUP(DATE(YEAR($A186),$B186,S186),入力シート②!$B:$H,4,0)=0,"",VLOOKUP(DATE(YEAR($A186),$B186,S186),入力シート②!$B:$H,4,0))</f>
        <v/>
      </c>
      <c r="T189" s="66" t="str">
        <f>IF(VLOOKUP(DATE(YEAR($A186),$B186,T186),入力シート②!$B:$H,4,0)=0,"",VLOOKUP(DATE(YEAR($A186),$B186,T186),入力シート②!$B:$H,4,0))</f>
        <v/>
      </c>
      <c r="U189" s="66" t="str">
        <f>IF(VLOOKUP(DATE(YEAR($A186),$B186,U186),入力シート②!$B:$H,4,0)=0,"",VLOOKUP(DATE(YEAR($A186),$B186,U186),入力シート②!$B:$H,4,0))</f>
        <v/>
      </c>
      <c r="V189" s="66" t="str">
        <f>IF(VLOOKUP(DATE(YEAR($A186),$B186,V186),入力シート②!$B:$H,4,0)=0,"",VLOOKUP(DATE(YEAR($A186),$B186,V186),入力シート②!$B:$H,4,0))</f>
        <v/>
      </c>
      <c r="W189" s="66" t="str">
        <f>IF(VLOOKUP(DATE(YEAR($A186),$B186,W186),入力シート②!$B:$H,4,0)=0,"",VLOOKUP(DATE(YEAR($A186),$B186,W186),入力シート②!$B:$H,4,0))</f>
        <v/>
      </c>
      <c r="X189" s="66" t="str">
        <f>IF(VLOOKUP(DATE(YEAR($A186),$B186,X186),入力シート②!$B:$H,4,0)=0,"",VLOOKUP(DATE(YEAR($A186),$B186,X186),入力シート②!$B:$H,4,0))</f>
        <v/>
      </c>
      <c r="Y189" s="66" t="str">
        <f>IF(VLOOKUP(DATE(YEAR($A186),$B186,Y186),入力シート②!$B:$H,4,0)=0,"",VLOOKUP(DATE(YEAR($A186),$B186,Y186),入力シート②!$B:$H,4,0))</f>
        <v/>
      </c>
      <c r="Z189" s="66" t="str">
        <f>IF(VLOOKUP(DATE(YEAR($A186),$B186,Z186),入力シート②!$B:$H,4,0)=0,"",VLOOKUP(DATE(YEAR($A186),$B186,Z186),入力シート②!$B:$H,4,0))</f>
        <v/>
      </c>
      <c r="AA189" s="66" t="str">
        <f>IF(VLOOKUP(DATE(YEAR($A186),$B186,AA186),入力シート②!$B:$H,4,0)=0,"",VLOOKUP(DATE(YEAR($A186),$B186,AA186),入力シート②!$B:$H,4,0))</f>
        <v/>
      </c>
      <c r="AB189" s="66" t="str">
        <f>IF(VLOOKUP(DATE(YEAR($A186),$B186,AB186),入力シート②!$B:$H,4,0)=0,"",VLOOKUP(DATE(YEAR($A186),$B186,AB186),入力シート②!$B:$H,4,0))</f>
        <v/>
      </c>
      <c r="AC189" s="66" t="str">
        <f>IF(VLOOKUP(DATE(YEAR($A186),$B186,AC186),入力シート②!$B:$H,4,0)=0,"",VLOOKUP(DATE(YEAR($A186),$B186,AC186),入力シート②!$B:$H,4,0))</f>
        <v/>
      </c>
      <c r="AD189" s="66" t="str">
        <f>IF(VLOOKUP(DATE(YEAR($A186),$B186,AD186),入力シート②!$B:$H,4,0)=0,"",VLOOKUP(DATE(YEAR($A186),$B186,AD186),入力シート②!$B:$H,4,0))</f>
        <v/>
      </c>
      <c r="AE189" s="66" t="str">
        <f>IF(VLOOKUP(DATE(YEAR($A186),$B186,AE186),入力シート②!$B:$H,4,0)=0,"",VLOOKUP(DATE(YEAR($A186),$B186,AE186),入力シート②!$B:$H,4,0))</f>
        <v/>
      </c>
      <c r="AF189" s="66" t="str">
        <f>IF(VLOOKUP(DATE(YEAR($A186),$B186,AF186),入力シート②!$B:$H,4,0)=0,"",VLOOKUP(DATE(YEAR($A186),$B186,AF186),入力シート②!$B:$H,4,0))</f>
        <v/>
      </c>
      <c r="AG189" s="66" t="str">
        <f>IF(DAY(EOMONTH($A186,0))&lt;29,"",IF(VLOOKUP(DATE(YEAR($A186),$B186,AG186),入力シート②!$B:$H,4,0)=0,"",VLOOKUP(DATE(YEAR($A186),$B186,AG186),入力シート②!$B:$H,4,0)))</f>
        <v/>
      </c>
      <c r="AH189" s="66" t="str">
        <f>IF(DAY(EOMONTH($A186,0))&lt;30,"",IF(VLOOKUP(DATE(YEAR($A186),$B186,AH186),入力シート②!$B:$H,4,0)=0,"",VLOOKUP(DATE(YEAR($A186),$B186,AH186),入力シート②!$B:$H,4,0)))</f>
        <v/>
      </c>
      <c r="AI189" s="71" t="str">
        <f>IF(DAY(EOMONTH($A186,0))&lt;31,"",IF(VLOOKUP(DATE(YEAR($A186),$B186,AI186),入力シート②!$B:$H,4,0)=0,"",VLOOKUP(DATE(YEAR($A186),$B186,AI186),入力シート②!$B:$H,4,0)))</f>
        <v/>
      </c>
      <c r="AJ189" s="131" t="s">
        <v>8</v>
      </c>
      <c r="AK189" s="109"/>
      <c r="AL189" s="109"/>
      <c r="AM189" s="109"/>
      <c r="AN189" s="109"/>
      <c r="AO189" s="109"/>
      <c r="AP189" s="109" t="str">
        <f>IF(COUNTIF(E188:AI188,"■")=0,"",IF(OR(AP187&gt;=AP186,AP188&gt;=0.285),"達成","×"))</f>
        <v/>
      </c>
      <c r="AQ189" s="110"/>
      <c r="AT189" s="114"/>
      <c r="AU189" s="114"/>
      <c r="AV189" s="114"/>
      <c r="AW189" s="114"/>
    </row>
    <row r="190" spans="1:49" ht="16.5" customHeight="1">
      <c r="A190" s="144"/>
      <c r="B190" s="147"/>
      <c r="C190" s="127" t="s">
        <v>4</v>
      </c>
      <c r="D190" s="128"/>
      <c r="E190" s="61" t="str">
        <f ca="1">VLOOKUP(DATE(YEAR($A186),B186,E186),入力シート②!$B:$H,7,0)</f>
        <v/>
      </c>
      <c r="F190" s="62" t="str">
        <f ca="1">VLOOKUP(DATE(YEAR($A186),B186,F186),入力シート②!$B:$H,7,0)</f>
        <v/>
      </c>
      <c r="G190" s="62" t="str">
        <f ca="1">VLOOKUP(DATE(YEAR($A186),B186,G186),入力シート②!$B:$H,7,0)</f>
        <v/>
      </c>
      <c r="H190" s="62" t="str">
        <f ca="1">VLOOKUP(DATE(YEAR($A186),B186,H186),入力シート②!$B:$H,7,0)</f>
        <v/>
      </c>
      <c r="I190" s="62" t="str">
        <f ca="1">VLOOKUP(DATE(YEAR($A186),B186,I186),入力シート②!$B:$H,7,0)</f>
        <v/>
      </c>
      <c r="J190" s="62" t="str">
        <f ca="1">VLOOKUP(DATE(YEAR($A186),B186,J186),入力シート②!$B:$H,7,0)</f>
        <v/>
      </c>
      <c r="K190" s="62" t="str">
        <f ca="1">VLOOKUP(DATE(YEAR($A186),B186,K186),入力シート②!$B:$H,7,0)</f>
        <v/>
      </c>
      <c r="L190" s="62" t="str">
        <f ca="1">VLOOKUP(DATE(YEAR($A186),B186,L186),入力シート②!$B:$H,7,0)</f>
        <v/>
      </c>
      <c r="M190" s="62" t="str">
        <f ca="1">VLOOKUP(DATE(YEAR($A186),B186,M186),入力シート②!$B:$H,7,0)</f>
        <v/>
      </c>
      <c r="N190" s="62" t="str">
        <f ca="1">VLOOKUP(DATE(YEAR($A186),B186,N186),入力シート②!$B:$H,7,0)</f>
        <v/>
      </c>
      <c r="O190" s="62" t="str">
        <f ca="1">VLOOKUP(DATE(YEAR($A186),B186,O186),入力シート②!$B:$H,7,0)</f>
        <v/>
      </c>
      <c r="P190" s="62" t="str">
        <f ca="1">VLOOKUP(DATE(YEAR($A186),B186,P186),入力シート②!$B:$H,7,0)</f>
        <v/>
      </c>
      <c r="Q190" s="62" t="str">
        <f ca="1">VLOOKUP(DATE(YEAR($A186),B186,Q186),入力シート②!$B:$H,7,0)</f>
        <v/>
      </c>
      <c r="R190" s="62" t="str">
        <f ca="1">VLOOKUP(DATE(YEAR($A186),B186,R186),入力シート②!$B:$H,7,0)</f>
        <v/>
      </c>
      <c r="S190" s="62" t="str">
        <f ca="1">VLOOKUP(DATE(YEAR($A186),B186,S186),入力シート②!$B:$H,7,0)</f>
        <v/>
      </c>
      <c r="T190" s="62" t="str">
        <f ca="1">VLOOKUP(DATE(YEAR($A186),B186,T186),入力シート②!$B:$H,7,0)</f>
        <v/>
      </c>
      <c r="U190" s="62" t="str">
        <f ca="1">VLOOKUP(DATE(YEAR($A186),B186,U186),入力シート②!$B:$H,7,0)</f>
        <v/>
      </c>
      <c r="V190" s="62" t="str">
        <f ca="1">VLOOKUP(DATE(YEAR($A186),B186,V186),入力シート②!$B:$H,7,0)</f>
        <v/>
      </c>
      <c r="W190" s="62" t="str">
        <f ca="1">VLOOKUP(DATE(YEAR($A186),B186,W186),入力シート②!$B:$H,7,0)</f>
        <v/>
      </c>
      <c r="X190" s="62" t="str">
        <f ca="1">VLOOKUP(DATE(YEAR($A186),B186,X186),入力シート②!$B:$H,7,0)</f>
        <v/>
      </c>
      <c r="Y190" s="62" t="str">
        <f ca="1">VLOOKUP(DATE(YEAR($A186),B186,Y186),入力シート②!$B:$H,7,0)</f>
        <v/>
      </c>
      <c r="Z190" s="62" t="str">
        <f ca="1">VLOOKUP(DATE(YEAR($A186),B186,Z186),入力シート②!$B:$H,7,0)</f>
        <v/>
      </c>
      <c r="AA190" s="62" t="str">
        <f ca="1">VLOOKUP(DATE(YEAR($A186),B186,AA186),入力シート②!$B:$H,7,0)</f>
        <v/>
      </c>
      <c r="AB190" s="62" t="str">
        <f ca="1">VLOOKUP(DATE(YEAR($A186),B186,AB186),入力シート②!$B:$H,7,0)</f>
        <v/>
      </c>
      <c r="AC190" s="62" t="str">
        <f ca="1">VLOOKUP(DATE(YEAR($A186),B186,AC186),入力シート②!$B:$H,7,0)</f>
        <v/>
      </c>
      <c r="AD190" s="62" t="str">
        <f ca="1">VLOOKUP(DATE(YEAR($A186),B186,AD186),入力シート②!$B:$H,7,0)</f>
        <v/>
      </c>
      <c r="AE190" s="62" t="str">
        <f ca="1">VLOOKUP(DATE(YEAR($A186),B186,AE186),入力シート②!$B:$H,7,0)</f>
        <v/>
      </c>
      <c r="AF190" s="62" t="str">
        <f ca="1">VLOOKUP(DATE(YEAR($A186),B186,AF186),入力シート②!$B:$H,7,0)</f>
        <v/>
      </c>
      <c r="AG190" s="62" t="str">
        <f ca="1">IF(DAY(EOMONTH($A186,0))&lt;29,"",VLOOKUP(DATE(YEAR($A186),$B186,AG186),入力シート②!$B:$H,7,0))</f>
        <v/>
      </c>
      <c r="AH190" s="62" t="str">
        <f ca="1">IF(DAY(EOMONTH($A186,0))&lt;30,"",VLOOKUP(DATE(YEAR($A186),$B186,AH186),入力シート②!$B:$H,7,0))</f>
        <v/>
      </c>
      <c r="AI190" s="72" t="str">
        <f ca="1">IF(DAY(EOMONTH($A186,0))&lt;31,"",VLOOKUP(DATE(YEAR($A186),$B186,AI186),入力シート②!$B:$H,7,0))</f>
        <v/>
      </c>
      <c r="AJ190" s="111" t="s">
        <v>45</v>
      </c>
      <c r="AK190" s="112"/>
      <c r="AL190" s="112" t="str">
        <f ca="1">IF(COUNTIF(E190:AI190,"-")+COUNTIF(E190:AI190,"達成")+COUNTIF(E190:AI190,"×")=0,"",COUNTIF(E190:AI190,"達成")+COUNTIF(E190:AI190,"×"))</f>
        <v/>
      </c>
      <c r="AM190" s="112"/>
      <c r="AN190" s="112" t="s">
        <v>43</v>
      </c>
      <c r="AO190" s="112"/>
      <c r="AP190" s="109" t="str">
        <f ca="1">IF(COUNTIF(E190:AI190,"-")+COUNTIF(E190:AI190,"達成")+COUNTIF(E190:AI190,"×")=0,"",COUNTIF(E190:AI190,"達成"))</f>
        <v/>
      </c>
      <c r="AQ190" s="110"/>
      <c r="AT190" s="31">
        <f>IF(AP189="達成",1,0)</f>
        <v>0</v>
      </c>
      <c r="AU190" s="31">
        <f>IF(AP189="×",1,0)</f>
        <v>0</v>
      </c>
      <c r="AV190" s="31" t="str">
        <f ca="1">AL190</f>
        <v/>
      </c>
      <c r="AW190" s="31" t="str">
        <f ca="1">AP190</f>
        <v/>
      </c>
    </row>
    <row r="191" spans="1:49" ht="16.5" customHeight="1">
      <c r="A191" s="132">
        <f>EOMONTH(A186,0)+1</f>
        <v>47362</v>
      </c>
      <c r="B191" s="145">
        <f t="shared" ref="B191" si="953">MONTH(A191)</f>
        <v>9</v>
      </c>
      <c r="C191" s="129" t="s">
        <v>0</v>
      </c>
      <c r="D191" s="130"/>
      <c r="E191" s="63">
        <v>1</v>
      </c>
      <c r="F191" s="64">
        <v>2</v>
      </c>
      <c r="G191" s="64">
        <v>3</v>
      </c>
      <c r="H191" s="64">
        <v>4</v>
      </c>
      <c r="I191" s="64">
        <v>5</v>
      </c>
      <c r="J191" s="64">
        <v>6</v>
      </c>
      <c r="K191" s="64">
        <v>7</v>
      </c>
      <c r="L191" s="64">
        <v>8</v>
      </c>
      <c r="M191" s="64">
        <v>9</v>
      </c>
      <c r="N191" s="64">
        <v>10</v>
      </c>
      <c r="O191" s="64">
        <v>11</v>
      </c>
      <c r="P191" s="64">
        <v>12</v>
      </c>
      <c r="Q191" s="64">
        <v>13</v>
      </c>
      <c r="R191" s="64">
        <v>14</v>
      </c>
      <c r="S191" s="64">
        <v>15</v>
      </c>
      <c r="T191" s="64">
        <v>16</v>
      </c>
      <c r="U191" s="64">
        <v>17</v>
      </c>
      <c r="V191" s="64">
        <v>18</v>
      </c>
      <c r="W191" s="64">
        <v>19</v>
      </c>
      <c r="X191" s="64">
        <v>20</v>
      </c>
      <c r="Y191" s="64">
        <v>21</v>
      </c>
      <c r="Z191" s="64">
        <v>22</v>
      </c>
      <c r="AA191" s="64">
        <v>23</v>
      </c>
      <c r="AB191" s="64">
        <v>24</v>
      </c>
      <c r="AC191" s="64">
        <v>25</v>
      </c>
      <c r="AD191" s="64">
        <v>26</v>
      </c>
      <c r="AE191" s="64">
        <v>27</v>
      </c>
      <c r="AF191" s="64">
        <v>28</v>
      </c>
      <c r="AG191" s="64">
        <f>IF(DAY(EOMONTH($A191,0))&lt;29,"",29)</f>
        <v>29</v>
      </c>
      <c r="AH191" s="64">
        <f>IF(DAY(EOMONTH($A191,0))&lt;30,"",30)</f>
        <v>30</v>
      </c>
      <c r="AI191" s="67" t="str">
        <f>IF(DAY(EOMONTH($A191,0))&lt;31,"",31)</f>
        <v/>
      </c>
      <c r="AJ191" s="150" t="s">
        <v>42</v>
      </c>
      <c r="AK191" s="151"/>
      <c r="AL191" s="151" t="str">
        <f>IF(COUNTIF(E193:AI193,"■")=0,"",COUNTIF(E193:AI193,"■"))</f>
        <v/>
      </c>
      <c r="AM191" s="151"/>
      <c r="AN191" s="151" t="s">
        <v>44</v>
      </c>
      <c r="AO191" s="151"/>
      <c r="AP191" s="121" t="str">
        <f>IF(COUNTIF(E193:AI193,"■")=0,"",COUNTIFS(E192:AI192,1,E193:AI193,"■")+COUNTIFS(E192:AI192,7,E193:AI193,"■"))</f>
        <v/>
      </c>
      <c r="AQ191" s="122"/>
    </row>
    <row r="192" spans="1:49" ht="16.5" customHeight="1">
      <c r="A192" s="143"/>
      <c r="B192" s="146"/>
      <c r="C192" s="123" t="s">
        <v>1</v>
      </c>
      <c r="D192" s="124"/>
      <c r="E192" s="68">
        <f>WEEKDAY(DATE(YEAR($A191),$B191,E191),1)</f>
        <v>7</v>
      </c>
      <c r="F192" s="69">
        <f t="shared" ref="F192" si="954">WEEKDAY(DATE(YEAR($A191),$B191,F191),1)</f>
        <v>1</v>
      </c>
      <c r="G192" s="69">
        <f t="shared" ref="G192" si="955">WEEKDAY(DATE(YEAR($A191),$B191,G191),1)</f>
        <v>2</v>
      </c>
      <c r="H192" s="69">
        <f t="shared" ref="H192" si="956">WEEKDAY(DATE(YEAR($A191),$B191,H191),1)</f>
        <v>3</v>
      </c>
      <c r="I192" s="69">
        <f t="shared" ref="I192" si="957">WEEKDAY(DATE(YEAR($A191),$B191,I191),1)</f>
        <v>4</v>
      </c>
      <c r="J192" s="69">
        <f t="shared" ref="J192" si="958">WEEKDAY(DATE(YEAR($A191),$B191,J191),1)</f>
        <v>5</v>
      </c>
      <c r="K192" s="69">
        <f t="shared" ref="K192" si="959">WEEKDAY(DATE(YEAR($A191),$B191,K191),1)</f>
        <v>6</v>
      </c>
      <c r="L192" s="69">
        <f t="shared" ref="L192" si="960">WEEKDAY(DATE(YEAR($A191),$B191,L191),1)</f>
        <v>7</v>
      </c>
      <c r="M192" s="69">
        <f t="shared" ref="M192" si="961">WEEKDAY(DATE(YEAR($A191),$B191,M191),1)</f>
        <v>1</v>
      </c>
      <c r="N192" s="69">
        <f t="shared" ref="N192" si="962">WEEKDAY(DATE(YEAR($A191),$B191,N191),1)</f>
        <v>2</v>
      </c>
      <c r="O192" s="69">
        <f t="shared" ref="O192" si="963">WEEKDAY(DATE(YEAR($A191),$B191,O191),1)</f>
        <v>3</v>
      </c>
      <c r="P192" s="69">
        <f t="shared" ref="P192" si="964">WEEKDAY(DATE(YEAR($A191),$B191,P191),1)</f>
        <v>4</v>
      </c>
      <c r="Q192" s="69">
        <f t="shared" ref="Q192" si="965">WEEKDAY(DATE(YEAR($A191),$B191,Q191),1)</f>
        <v>5</v>
      </c>
      <c r="R192" s="69">
        <f t="shared" ref="R192" si="966">WEEKDAY(DATE(YEAR($A191),$B191,R191),1)</f>
        <v>6</v>
      </c>
      <c r="S192" s="69">
        <f t="shared" ref="S192" si="967">WEEKDAY(DATE(YEAR($A191),$B191,S191),1)</f>
        <v>7</v>
      </c>
      <c r="T192" s="69">
        <f t="shared" ref="T192" si="968">WEEKDAY(DATE(YEAR($A191),$B191,T191),1)</f>
        <v>1</v>
      </c>
      <c r="U192" s="69">
        <f t="shared" ref="U192" si="969">WEEKDAY(DATE(YEAR($A191),$B191,U191),1)</f>
        <v>2</v>
      </c>
      <c r="V192" s="69">
        <f t="shared" ref="V192" si="970">WEEKDAY(DATE(YEAR($A191),$B191,V191),1)</f>
        <v>3</v>
      </c>
      <c r="W192" s="69">
        <f t="shared" ref="W192" si="971">WEEKDAY(DATE(YEAR($A191),$B191,W191),1)</f>
        <v>4</v>
      </c>
      <c r="X192" s="69">
        <f t="shared" ref="X192" si="972">WEEKDAY(DATE(YEAR($A191),$B191,X191),1)</f>
        <v>5</v>
      </c>
      <c r="Y192" s="69">
        <f t="shared" ref="Y192" si="973">WEEKDAY(DATE(YEAR($A191),$B191,Y191),1)</f>
        <v>6</v>
      </c>
      <c r="Z192" s="69">
        <f t="shared" ref="Z192" si="974">WEEKDAY(DATE(YEAR($A191),$B191,Z191),1)</f>
        <v>7</v>
      </c>
      <c r="AA192" s="69">
        <f t="shared" ref="AA192" si="975">WEEKDAY(DATE(YEAR($A191),$B191,AA191),1)</f>
        <v>1</v>
      </c>
      <c r="AB192" s="69">
        <f t="shared" ref="AB192" si="976">WEEKDAY(DATE(YEAR($A191),$B191,AB191),1)</f>
        <v>2</v>
      </c>
      <c r="AC192" s="69">
        <f t="shared" ref="AC192" si="977">WEEKDAY(DATE(YEAR($A191),$B191,AC191),1)</f>
        <v>3</v>
      </c>
      <c r="AD192" s="69">
        <f t="shared" ref="AD192" si="978">WEEKDAY(DATE(YEAR($A191),$B191,AD191),1)</f>
        <v>4</v>
      </c>
      <c r="AE192" s="69">
        <f t="shared" ref="AE192" si="979">WEEKDAY(DATE(YEAR($A191),$B191,AE191),1)</f>
        <v>5</v>
      </c>
      <c r="AF192" s="69">
        <f t="shared" ref="AF192" si="980">WEEKDAY(DATE(YEAR($A191),$B191,AF191),1)</f>
        <v>6</v>
      </c>
      <c r="AG192" s="69">
        <f>IF(DAY(EOMONTH($A191,0))&lt;29,"",WEEKDAY(DATE(YEAR($A191),$B191,AG191),1))</f>
        <v>7</v>
      </c>
      <c r="AH192" s="69">
        <f>IF(DAY(EOMONTH($A191,0))&lt;30,"",WEEKDAY(DATE(YEAR($A191),$B191,AH191),1))</f>
        <v>1</v>
      </c>
      <c r="AI192" s="70" t="str">
        <f>IF(DAY(EOMONTH($A191,0))&lt;31,"",WEEKDAY(DATE(YEAR($A191),$B191,AI191),1))</f>
        <v/>
      </c>
      <c r="AJ192" s="115" t="s">
        <v>37</v>
      </c>
      <c r="AK192" s="116"/>
      <c r="AL192" s="116"/>
      <c r="AM192" s="116"/>
      <c r="AN192" s="116"/>
      <c r="AO192" s="116"/>
      <c r="AP192" s="117" t="str">
        <f>IF(COUNTIF(E193:AI193,"■")=0,"",COUNTIF(E194:AI194,"○")+COUNTIF(E194:AI194,"●"))</f>
        <v/>
      </c>
      <c r="AQ192" s="118"/>
      <c r="AR192" s="10"/>
    </row>
    <row r="193" spans="1:49" ht="16.5" customHeight="1">
      <c r="A193" s="143"/>
      <c r="B193" s="146"/>
      <c r="C193" s="123" t="s">
        <v>2</v>
      </c>
      <c r="D193" s="124"/>
      <c r="E193" s="65" t="str">
        <f>IF(VLOOKUP(DATE(YEAR($A191),$B191,E191),入力シート②!$B:$H,3,0)=0,"",VLOOKUP(DATE(YEAR($A191),$B191,E191),入力シート②!$B:$H,3,0))</f>
        <v/>
      </c>
      <c r="F193" s="66" t="str">
        <f>IF(VLOOKUP(DATE(YEAR($A191),$B191,F191),入力シート②!$B:$H,3,0)=0,"",VLOOKUP(DATE(YEAR($A191),$B191,F191),入力シート②!$B:$H,3,0))</f>
        <v/>
      </c>
      <c r="G193" s="66" t="str">
        <f>IF(VLOOKUP(DATE(YEAR($A191),$B191,G191),入力シート②!$B:$H,3,0)=0,"",VLOOKUP(DATE(YEAR($A191),$B191,G191),入力シート②!$B:$H,3,0))</f>
        <v/>
      </c>
      <c r="H193" s="66" t="str">
        <f>IF(VLOOKUP(DATE(YEAR($A191),$B191,H191),入力シート②!$B:$H,3,0)=0,"",VLOOKUP(DATE(YEAR($A191),$B191,H191),入力シート②!$B:$H,3,0))</f>
        <v/>
      </c>
      <c r="I193" s="66" t="str">
        <f>IF(VLOOKUP(DATE(YEAR($A191),$B191,I191),入力シート②!$B:$H,3,0)=0,"",VLOOKUP(DATE(YEAR($A191),$B191,I191),入力シート②!$B:$H,3,0))</f>
        <v/>
      </c>
      <c r="J193" s="66" t="str">
        <f>IF(VLOOKUP(DATE(YEAR($A191),$B191,J191),入力シート②!$B:$H,3,0)=0,"",VLOOKUP(DATE(YEAR($A191),$B191,J191),入力シート②!$B:$H,3,0))</f>
        <v/>
      </c>
      <c r="K193" s="66" t="str">
        <f>IF(VLOOKUP(DATE(YEAR($A191),$B191,K191),入力シート②!$B:$H,3,0)=0,"",VLOOKUP(DATE(YEAR($A191),$B191,K191),入力シート②!$B:$H,3,0))</f>
        <v/>
      </c>
      <c r="L193" s="66" t="str">
        <f>IF(VLOOKUP(DATE(YEAR($A191),$B191,L191),入力シート②!$B:$H,3,0)=0,"",VLOOKUP(DATE(YEAR($A191),$B191,L191),入力シート②!$B:$H,3,0))</f>
        <v/>
      </c>
      <c r="M193" s="66" t="str">
        <f>IF(VLOOKUP(DATE(YEAR($A191),$B191,M191),入力シート②!$B:$H,3,0)=0,"",VLOOKUP(DATE(YEAR($A191),$B191,M191),入力シート②!$B:$H,3,0))</f>
        <v/>
      </c>
      <c r="N193" s="66" t="str">
        <f>IF(VLOOKUP(DATE(YEAR($A191),$B191,N191),入力シート②!$B:$H,3,0)=0,"",VLOOKUP(DATE(YEAR($A191),$B191,N191),入力シート②!$B:$H,3,0))</f>
        <v/>
      </c>
      <c r="O193" s="66" t="str">
        <f>IF(VLOOKUP(DATE(YEAR($A191),$B191,O191),入力シート②!$B:$H,3,0)=0,"",VLOOKUP(DATE(YEAR($A191),$B191,O191),入力シート②!$B:$H,3,0))</f>
        <v/>
      </c>
      <c r="P193" s="66" t="str">
        <f>IF(VLOOKUP(DATE(YEAR($A191),$B191,P191),入力シート②!$B:$H,3,0)=0,"",VLOOKUP(DATE(YEAR($A191),$B191,P191),入力シート②!$B:$H,3,0))</f>
        <v/>
      </c>
      <c r="Q193" s="66" t="str">
        <f>IF(VLOOKUP(DATE(YEAR($A191),$B191,Q191),入力シート②!$B:$H,3,0)=0,"",VLOOKUP(DATE(YEAR($A191),$B191,Q191),入力シート②!$B:$H,3,0))</f>
        <v/>
      </c>
      <c r="R193" s="66" t="str">
        <f>IF(VLOOKUP(DATE(YEAR($A191),$B191,R191),入力シート②!$B:$H,3,0)=0,"",VLOOKUP(DATE(YEAR($A191),$B191,R191),入力シート②!$B:$H,3,0))</f>
        <v/>
      </c>
      <c r="S193" s="66" t="str">
        <f>IF(VLOOKUP(DATE(YEAR($A191),$B191,S191),入力シート②!$B:$H,3,0)=0,"",VLOOKUP(DATE(YEAR($A191),$B191,S191),入力シート②!$B:$H,3,0))</f>
        <v/>
      </c>
      <c r="T193" s="66" t="str">
        <f>IF(VLOOKUP(DATE(YEAR($A191),$B191,T191),入力シート②!$B:$H,3,0)=0,"",VLOOKUP(DATE(YEAR($A191),$B191,T191),入力シート②!$B:$H,3,0))</f>
        <v/>
      </c>
      <c r="U193" s="66" t="str">
        <f>IF(VLOOKUP(DATE(YEAR($A191),$B191,U191),入力シート②!$B:$H,3,0)=0,"",VLOOKUP(DATE(YEAR($A191),$B191,U191),入力シート②!$B:$H,3,0))</f>
        <v/>
      </c>
      <c r="V193" s="66" t="str">
        <f>IF(VLOOKUP(DATE(YEAR($A191),$B191,V191),入力シート②!$B:$H,3,0)=0,"",VLOOKUP(DATE(YEAR($A191),$B191,V191),入力シート②!$B:$H,3,0))</f>
        <v/>
      </c>
      <c r="W193" s="66" t="str">
        <f>IF(VLOOKUP(DATE(YEAR($A191),$B191,W191),入力シート②!$B:$H,3,0)=0,"",VLOOKUP(DATE(YEAR($A191),$B191,W191),入力シート②!$B:$H,3,0))</f>
        <v/>
      </c>
      <c r="X193" s="66" t="str">
        <f>IF(VLOOKUP(DATE(YEAR($A191),$B191,X191),入力シート②!$B:$H,3,0)=0,"",VLOOKUP(DATE(YEAR($A191),$B191,X191),入力シート②!$B:$H,3,0))</f>
        <v/>
      </c>
      <c r="Y193" s="66" t="str">
        <f>IF(VLOOKUP(DATE(YEAR($A191),$B191,Y191),入力シート②!$B:$H,3,0)=0,"",VLOOKUP(DATE(YEAR($A191),$B191,Y191),入力シート②!$B:$H,3,0))</f>
        <v/>
      </c>
      <c r="Z193" s="66" t="str">
        <f>IF(VLOOKUP(DATE(YEAR($A191),$B191,Z191),入力シート②!$B:$H,3,0)=0,"",VLOOKUP(DATE(YEAR($A191),$B191,Z191),入力シート②!$B:$H,3,0))</f>
        <v/>
      </c>
      <c r="AA193" s="66" t="str">
        <f>IF(VLOOKUP(DATE(YEAR($A191),$B191,AA191),入力シート②!$B:$H,3,0)=0,"",VLOOKUP(DATE(YEAR($A191),$B191,AA191),入力シート②!$B:$H,3,0))</f>
        <v/>
      </c>
      <c r="AB193" s="66" t="str">
        <f>IF(VLOOKUP(DATE(YEAR($A191),$B191,AB191),入力シート②!$B:$H,3,0)=0,"",VLOOKUP(DATE(YEAR($A191),$B191,AB191),入力シート②!$B:$H,3,0))</f>
        <v/>
      </c>
      <c r="AC193" s="66" t="str">
        <f>IF(VLOOKUP(DATE(YEAR($A191),$B191,AC191),入力シート②!$B:$H,3,0)=0,"",VLOOKUP(DATE(YEAR($A191),$B191,AC191),入力シート②!$B:$H,3,0))</f>
        <v/>
      </c>
      <c r="AD193" s="66" t="str">
        <f>IF(VLOOKUP(DATE(YEAR($A191),$B191,AD191),入力シート②!$B:$H,3,0)=0,"",VLOOKUP(DATE(YEAR($A191),$B191,AD191),入力シート②!$B:$H,3,0))</f>
        <v/>
      </c>
      <c r="AE193" s="66" t="str">
        <f>IF(VLOOKUP(DATE(YEAR($A191),$B191,AE191),入力シート②!$B:$H,3,0)=0,"",VLOOKUP(DATE(YEAR($A191),$B191,AE191),入力シート②!$B:$H,3,0))</f>
        <v/>
      </c>
      <c r="AF193" s="66" t="str">
        <f>IF(VLOOKUP(DATE(YEAR($A191),$B191,AF191),入力シート②!$B:$H,3,0)=0,"",VLOOKUP(DATE(YEAR($A191),$B191,AF191),入力シート②!$B:$H,3,0))</f>
        <v/>
      </c>
      <c r="AG193" s="66" t="str">
        <f>IF(DAY(EOMONTH($A191,0))&lt;29,"",IF(VLOOKUP(DATE(YEAR($A191),$B191,AG191),入力シート②!$B:$H,3,0)=0,"",VLOOKUP(DATE(YEAR($A191),$B191,AG191),入力シート②!$B:$H,3,0)))</f>
        <v/>
      </c>
      <c r="AH193" s="66" t="str">
        <f>IF(DAY(EOMONTH($A191,0))&lt;30,"",IF(VLOOKUP(DATE(YEAR($A191),$B191,AH191),入力シート②!$B:$H,3,0)=0,"",VLOOKUP(DATE(YEAR($A191),$B191,AH191),入力シート②!$B:$H,3,0)))</f>
        <v/>
      </c>
      <c r="AI193" s="71" t="str">
        <f>IF(DAY(EOMONTH($A191,0))&lt;31,"",IF(VLOOKUP(DATE(YEAR($A191),$B191,AI191),入力シート②!$B:$H,3,0)=0,"",VLOOKUP(DATE(YEAR($A191),$B191,AI191),入力シート②!$B:$H,3,0)))</f>
        <v/>
      </c>
      <c r="AJ193" s="115" t="s">
        <v>38</v>
      </c>
      <c r="AK193" s="116"/>
      <c r="AL193" s="116"/>
      <c r="AM193" s="116"/>
      <c r="AN193" s="116"/>
      <c r="AO193" s="116"/>
      <c r="AP193" s="119" t="str">
        <f>IF(COUNTIF(E193:AI193,"■")=0,"",ROUNDDOWN(AP192/AL191,4))</f>
        <v/>
      </c>
      <c r="AQ193" s="120"/>
      <c r="AR193" s="11"/>
      <c r="AS193" s="43"/>
      <c r="AT193" s="113" t="s">
        <v>47</v>
      </c>
      <c r="AU193" s="113" t="s">
        <v>9</v>
      </c>
      <c r="AV193" s="113" t="s">
        <v>45</v>
      </c>
      <c r="AW193" s="113" t="s">
        <v>43</v>
      </c>
    </row>
    <row r="194" spans="1:49" ht="16.5" customHeight="1">
      <c r="A194" s="143"/>
      <c r="B194" s="146"/>
      <c r="C194" s="125" t="s">
        <v>36</v>
      </c>
      <c r="D194" s="126"/>
      <c r="E194" s="65" t="str">
        <f>IF(VLOOKUP(DATE(YEAR($A191),$B191,E191),入力シート②!$B:$H,4,0)=0,"",VLOOKUP(DATE(YEAR($A191),$B191,E191),入力シート②!$B:$H,4,0))</f>
        <v/>
      </c>
      <c r="F194" s="66" t="str">
        <f>IF(VLOOKUP(DATE(YEAR($A191),$B191,F191),入力シート②!$B:$H,4,0)=0,"",VLOOKUP(DATE(YEAR($A191),$B191,F191),入力シート②!$B:$H,4,0))</f>
        <v/>
      </c>
      <c r="G194" s="66" t="str">
        <f>IF(VLOOKUP(DATE(YEAR($A191),$B191,G191),入力シート②!$B:$H,4,0)=0,"",VLOOKUP(DATE(YEAR($A191),$B191,G191),入力シート②!$B:$H,4,0))</f>
        <v/>
      </c>
      <c r="H194" s="66" t="str">
        <f>IF(VLOOKUP(DATE(YEAR($A191),$B191,H191),入力シート②!$B:$H,4,0)=0,"",VLOOKUP(DATE(YEAR($A191),$B191,H191),入力シート②!$B:$H,4,0))</f>
        <v/>
      </c>
      <c r="I194" s="66" t="str">
        <f>IF(VLOOKUP(DATE(YEAR($A191),$B191,I191),入力シート②!$B:$H,4,0)=0,"",VLOOKUP(DATE(YEAR($A191),$B191,I191),入力シート②!$B:$H,4,0))</f>
        <v/>
      </c>
      <c r="J194" s="66" t="str">
        <f>IF(VLOOKUP(DATE(YEAR($A191),$B191,J191),入力シート②!$B:$H,4,0)=0,"",VLOOKUP(DATE(YEAR($A191),$B191,J191),入力シート②!$B:$H,4,0))</f>
        <v/>
      </c>
      <c r="K194" s="66" t="str">
        <f>IF(VLOOKUP(DATE(YEAR($A191),$B191,K191),入力シート②!$B:$H,4,0)=0,"",VLOOKUP(DATE(YEAR($A191),$B191,K191),入力シート②!$B:$H,4,0))</f>
        <v/>
      </c>
      <c r="L194" s="66" t="str">
        <f>IF(VLOOKUP(DATE(YEAR($A191),$B191,L191),入力シート②!$B:$H,4,0)=0,"",VLOOKUP(DATE(YEAR($A191),$B191,L191),入力シート②!$B:$H,4,0))</f>
        <v/>
      </c>
      <c r="M194" s="66" t="str">
        <f>IF(VLOOKUP(DATE(YEAR($A191),$B191,M191),入力シート②!$B:$H,4,0)=0,"",VLOOKUP(DATE(YEAR($A191),$B191,M191),入力シート②!$B:$H,4,0))</f>
        <v/>
      </c>
      <c r="N194" s="66" t="str">
        <f>IF(VLOOKUP(DATE(YEAR($A191),$B191,N191),入力シート②!$B:$H,4,0)=0,"",VLOOKUP(DATE(YEAR($A191),$B191,N191),入力シート②!$B:$H,4,0))</f>
        <v/>
      </c>
      <c r="O194" s="66" t="str">
        <f>IF(VLOOKUP(DATE(YEAR($A191),$B191,O191),入力シート②!$B:$H,4,0)=0,"",VLOOKUP(DATE(YEAR($A191),$B191,O191),入力シート②!$B:$H,4,0))</f>
        <v/>
      </c>
      <c r="P194" s="66" t="str">
        <f>IF(VLOOKUP(DATE(YEAR($A191),$B191,P191),入力シート②!$B:$H,4,0)=0,"",VLOOKUP(DATE(YEAR($A191),$B191,P191),入力シート②!$B:$H,4,0))</f>
        <v/>
      </c>
      <c r="Q194" s="66" t="str">
        <f>IF(VLOOKUP(DATE(YEAR($A191),$B191,Q191),入力シート②!$B:$H,4,0)=0,"",VLOOKUP(DATE(YEAR($A191),$B191,Q191),入力シート②!$B:$H,4,0))</f>
        <v/>
      </c>
      <c r="R194" s="66" t="str">
        <f>IF(VLOOKUP(DATE(YEAR($A191),$B191,R191),入力シート②!$B:$H,4,0)=0,"",VLOOKUP(DATE(YEAR($A191),$B191,R191),入力シート②!$B:$H,4,0))</f>
        <v/>
      </c>
      <c r="S194" s="66" t="str">
        <f>IF(VLOOKUP(DATE(YEAR($A191),$B191,S191),入力シート②!$B:$H,4,0)=0,"",VLOOKUP(DATE(YEAR($A191),$B191,S191),入力シート②!$B:$H,4,0))</f>
        <v/>
      </c>
      <c r="T194" s="66" t="str">
        <f>IF(VLOOKUP(DATE(YEAR($A191),$B191,T191),入力シート②!$B:$H,4,0)=0,"",VLOOKUP(DATE(YEAR($A191),$B191,T191),入力シート②!$B:$H,4,0))</f>
        <v/>
      </c>
      <c r="U194" s="66" t="str">
        <f>IF(VLOOKUP(DATE(YEAR($A191),$B191,U191),入力シート②!$B:$H,4,0)=0,"",VLOOKUP(DATE(YEAR($A191),$B191,U191),入力シート②!$B:$H,4,0))</f>
        <v/>
      </c>
      <c r="V194" s="66" t="str">
        <f>IF(VLOOKUP(DATE(YEAR($A191),$B191,V191),入力シート②!$B:$H,4,0)=0,"",VLOOKUP(DATE(YEAR($A191),$B191,V191),入力シート②!$B:$H,4,0))</f>
        <v/>
      </c>
      <c r="W194" s="66" t="str">
        <f>IF(VLOOKUP(DATE(YEAR($A191),$B191,W191),入力シート②!$B:$H,4,0)=0,"",VLOOKUP(DATE(YEAR($A191),$B191,W191),入力シート②!$B:$H,4,0))</f>
        <v/>
      </c>
      <c r="X194" s="66" t="str">
        <f>IF(VLOOKUP(DATE(YEAR($A191),$B191,X191),入力シート②!$B:$H,4,0)=0,"",VLOOKUP(DATE(YEAR($A191),$B191,X191),入力シート②!$B:$H,4,0))</f>
        <v/>
      </c>
      <c r="Y194" s="66" t="str">
        <f>IF(VLOOKUP(DATE(YEAR($A191),$B191,Y191),入力シート②!$B:$H,4,0)=0,"",VLOOKUP(DATE(YEAR($A191),$B191,Y191),入力シート②!$B:$H,4,0))</f>
        <v/>
      </c>
      <c r="Z194" s="66" t="str">
        <f>IF(VLOOKUP(DATE(YEAR($A191),$B191,Z191),入力シート②!$B:$H,4,0)=0,"",VLOOKUP(DATE(YEAR($A191),$B191,Z191),入力シート②!$B:$H,4,0))</f>
        <v/>
      </c>
      <c r="AA194" s="66" t="str">
        <f>IF(VLOOKUP(DATE(YEAR($A191),$B191,AA191),入力シート②!$B:$H,4,0)=0,"",VLOOKUP(DATE(YEAR($A191),$B191,AA191),入力シート②!$B:$H,4,0))</f>
        <v/>
      </c>
      <c r="AB194" s="66" t="str">
        <f>IF(VLOOKUP(DATE(YEAR($A191),$B191,AB191),入力シート②!$B:$H,4,0)=0,"",VLOOKUP(DATE(YEAR($A191),$B191,AB191),入力シート②!$B:$H,4,0))</f>
        <v/>
      </c>
      <c r="AC194" s="66" t="str">
        <f>IF(VLOOKUP(DATE(YEAR($A191),$B191,AC191),入力シート②!$B:$H,4,0)=0,"",VLOOKUP(DATE(YEAR($A191),$B191,AC191),入力シート②!$B:$H,4,0))</f>
        <v/>
      </c>
      <c r="AD194" s="66" t="str">
        <f>IF(VLOOKUP(DATE(YEAR($A191),$B191,AD191),入力シート②!$B:$H,4,0)=0,"",VLOOKUP(DATE(YEAR($A191),$B191,AD191),入力シート②!$B:$H,4,0))</f>
        <v/>
      </c>
      <c r="AE194" s="66" t="str">
        <f>IF(VLOOKUP(DATE(YEAR($A191),$B191,AE191),入力シート②!$B:$H,4,0)=0,"",VLOOKUP(DATE(YEAR($A191),$B191,AE191),入力シート②!$B:$H,4,0))</f>
        <v/>
      </c>
      <c r="AF194" s="66" t="str">
        <f>IF(VLOOKUP(DATE(YEAR($A191),$B191,AF191),入力シート②!$B:$H,4,0)=0,"",VLOOKUP(DATE(YEAR($A191),$B191,AF191),入力シート②!$B:$H,4,0))</f>
        <v/>
      </c>
      <c r="AG194" s="66" t="str">
        <f>IF(DAY(EOMONTH($A191,0))&lt;29,"",IF(VLOOKUP(DATE(YEAR($A191),$B191,AG191),入力シート②!$B:$H,4,0)=0,"",VLOOKUP(DATE(YEAR($A191),$B191,AG191),入力シート②!$B:$H,4,0)))</f>
        <v/>
      </c>
      <c r="AH194" s="66" t="str">
        <f>IF(DAY(EOMONTH($A191,0))&lt;30,"",IF(VLOOKUP(DATE(YEAR($A191),$B191,AH191),入力シート②!$B:$H,4,0)=0,"",VLOOKUP(DATE(YEAR($A191),$B191,AH191),入力シート②!$B:$H,4,0)))</f>
        <v/>
      </c>
      <c r="AI194" s="71" t="str">
        <f>IF(DAY(EOMONTH($A191,0))&lt;31,"",IF(VLOOKUP(DATE(YEAR($A191),$B191,AI191),入力シート②!$B:$H,4,0)=0,"",VLOOKUP(DATE(YEAR($A191),$B191,AI191),入力シート②!$B:$H,4,0)))</f>
        <v/>
      </c>
      <c r="AJ194" s="131" t="s">
        <v>8</v>
      </c>
      <c r="AK194" s="109"/>
      <c r="AL194" s="109"/>
      <c r="AM194" s="109"/>
      <c r="AN194" s="109"/>
      <c r="AO194" s="109"/>
      <c r="AP194" s="109" t="str">
        <f>IF(COUNTIF(E193:AI193,"■")=0,"",IF(OR(AP192&gt;=AP191,AP193&gt;=0.285),"達成","×"))</f>
        <v/>
      </c>
      <c r="AQ194" s="110"/>
      <c r="AT194" s="114"/>
      <c r="AU194" s="114"/>
      <c r="AV194" s="114"/>
      <c r="AW194" s="114"/>
    </row>
    <row r="195" spans="1:49" ht="16.5" customHeight="1">
      <c r="A195" s="144"/>
      <c r="B195" s="147"/>
      <c r="C195" s="127" t="s">
        <v>4</v>
      </c>
      <c r="D195" s="128"/>
      <c r="E195" s="61" t="str">
        <f ca="1">VLOOKUP(DATE(YEAR($A191),B191,E191),入力シート②!$B:$H,7,0)</f>
        <v/>
      </c>
      <c r="F195" s="62" t="str">
        <f ca="1">VLOOKUP(DATE(YEAR($A191),B191,F191),入力シート②!$B:$H,7,0)</f>
        <v/>
      </c>
      <c r="G195" s="62" t="str">
        <f ca="1">VLOOKUP(DATE(YEAR($A191),B191,G191),入力シート②!$B:$H,7,0)</f>
        <v/>
      </c>
      <c r="H195" s="62" t="str">
        <f ca="1">VLOOKUP(DATE(YEAR($A191),B191,H191),入力シート②!$B:$H,7,0)</f>
        <v/>
      </c>
      <c r="I195" s="62" t="str">
        <f ca="1">VLOOKUP(DATE(YEAR($A191),B191,I191),入力シート②!$B:$H,7,0)</f>
        <v/>
      </c>
      <c r="J195" s="62" t="str">
        <f ca="1">VLOOKUP(DATE(YEAR($A191),B191,J191),入力シート②!$B:$H,7,0)</f>
        <v/>
      </c>
      <c r="K195" s="62" t="str">
        <f ca="1">VLOOKUP(DATE(YEAR($A191),B191,K191),入力シート②!$B:$H,7,0)</f>
        <v/>
      </c>
      <c r="L195" s="62" t="str">
        <f ca="1">VLOOKUP(DATE(YEAR($A191),B191,L191),入力シート②!$B:$H,7,0)</f>
        <v/>
      </c>
      <c r="M195" s="62" t="str">
        <f ca="1">VLOOKUP(DATE(YEAR($A191),B191,M191),入力シート②!$B:$H,7,0)</f>
        <v/>
      </c>
      <c r="N195" s="62" t="str">
        <f ca="1">VLOOKUP(DATE(YEAR($A191),B191,N191),入力シート②!$B:$H,7,0)</f>
        <v/>
      </c>
      <c r="O195" s="62" t="str">
        <f ca="1">VLOOKUP(DATE(YEAR($A191),B191,O191),入力シート②!$B:$H,7,0)</f>
        <v/>
      </c>
      <c r="P195" s="62" t="str">
        <f ca="1">VLOOKUP(DATE(YEAR($A191),B191,P191),入力シート②!$B:$H,7,0)</f>
        <v/>
      </c>
      <c r="Q195" s="62" t="str">
        <f ca="1">VLOOKUP(DATE(YEAR($A191),B191,Q191),入力シート②!$B:$H,7,0)</f>
        <v/>
      </c>
      <c r="R195" s="62" t="str">
        <f ca="1">VLOOKUP(DATE(YEAR($A191),B191,R191),入力シート②!$B:$H,7,0)</f>
        <v/>
      </c>
      <c r="S195" s="62" t="str">
        <f ca="1">VLOOKUP(DATE(YEAR($A191),B191,S191),入力シート②!$B:$H,7,0)</f>
        <v/>
      </c>
      <c r="T195" s="62" t="str">
        <f ca="1">VLOOKUP(DATE(YEAR($A191),B191,T191),入力シート②!$B:$H,7,0)</f>
        <v/>
      </c>
      <c r="U195" s="62" t="str">
        <f ca="1">VLOOKUP(DATE(YEAR($A191),B191,U191),入力シート②!$B:$H,7,0)</f>
        <v/>
      </c>
      <c r="V195" s="62" t="str">
        <f ca="1">VLOOKUP(DATE(YEAR($A191),B191,V191),入力シート②!$B:$H,7,0)</f>
        <v/>
      </c>
      <c r="W195" s="62" t="str">
        <f ca="1">VLOOKUP(DATE(YEAR($A191),B191,W191),入力シート②!$B:$H,7,0)</f>
        <v/>
      </c>
      <c r="X195" s="62" t="str">
        <f ca="1">VLOOKUP(DATE(YEAR($A191),B191,X191),入力シート②!$B:$H,7,0)</f>
        <v/>
      </c>
      <c r="Y195" s="62" t="str">
        <f ca="1">VLOOKUP(DATE(YEAR($A191),B191,Y191),入力シート②!$B:$H,7,0)</f>
        <v/>
      </c>
      <c r="Z195" s="62" t="str">
        <f ca="1">VLOOKUP(DATE(YEAR($A191),B191,Z191),入力シート②!$B:$H,7,0)</f>
        <v/>
      </c>
      <c r="AA195" s="62" t="str">
        <f ca="1">VLOOKUP(DATE(YEAR($A191),B191,AA191),入力シート②!$B:$H,7,0)</f>
        <v/>
      </c>
      <c r="AB195" s="62" t="str">
        <f ca="1">VLOOKUP(DATE(YEAR($A191),B191,AB191),入力シート②!$B:$H,7,0)</f>
        <v/>
      </c>
      <c r="AC195" s="62" t="str">
        <f ca="1">VLOOKUP(DATE(YEAR($A191),B191,AC191),入力シート②!$B:$H,7,0)</f>
        <v/>
      </c>
      <c r="AD195" s="62" t="str">
        <f ca="1">VLOOKUP(DATE(YEAR($A191),B191,AD191),入力シート②!$B:$H,7,0)</f>
        <v/>
      </c>
      <c r="AE195" s="62" t="str">
        <f ca="1">VLOOKUP(DATE(YEAR($A191),B191,AE191),入力シート②!$B:$H,7,0)</f>
        <v/>
      </c>
      <c r="AF195" s="62" t="str">
        <f ca="1">VLOOKUP(DATE(YEAR($A191),B191,AF191),入力シート②!$B:$H,7,0)</f>
        <v/>
      </c>
      <c r="AG195" s="62" t="str">
        <f ca="1">IF(DAY(EOMONTH($A191,0))&lt;29,"",VLOOKUP(DATE(YEAR($A191),$B191,AG191),入力シート②!$B:$H,7,0))</f>
        <v/>
      </c>
      <c r="AH195" s="62" t="str">
        <f ca="1">IF(DAY(EOMONTH($A191,0))&lt;30,"",VLOOKUP(DATE(YEAR($A191),$B191,AH191),入力シート②!$B:$H,7,0))</f>
        <v/>
      </c>
      <c r="AI195" s="72" t="str">
        <f>IF(DAY(EOMONTH($A191,0))&lt;31,"",VLOOKUP(DATE(YEAR($A191),$B191,AI191),入力シート②!$B:$H,7,0))</f>
        <v/>
      </c>
      <c r="AJ195" s="111" t="s">
        <v>45</v>
      </c>
      <c r="AK195" s="112"/>
      <c r="AL195" s="112" t="str">
        <f ca="1">IF(COUNTIF(E195:AI195,"-")+COUNTIF(E195:AI195,"達成")+COUNTIF(E195:AI195,"×")=0,"",COUNTIF(E195:AI195,"達成")+COUNTIF(E195:AI195,"×"))</f>
        <v/>
      </c>
      <c r="AM195" s="112"/>
      <c r="AN195" s="112" t="s">
        <v>43</v>
      </c>
      <c r="AO195" s="112"/>
      <c r="AP195" s="109" t="str">
        <f ca="1">IF(COUNTIF(E195:AI195,"-")+COUNTIF(E195:AI195,"達成")+COUNTIF(E195:AI195,"×")=0,"",COUNTIF(E195:AI195,"達成"))</f>
        <v/>
      </c>
      <c r="AQ195" s="110"/>
      <c r="AT195" s="31">
        <f>IF(AP194="達成",1,0)</f>
        <v>0</v>
      </c>
      <c r="AU195" s="31">
        <f>IF(AP194="×",1,0)</f>
        <v>0</v>
      </c>
      <c r="AV195" s="31" t="str">
        <f ca="1">AL195</f>
        <v/>
      </c>
      <c r="AW195" s="31" t="str">
        <f ca="1">AP195</f>
        <v/>
      </c>
    </row>
  </sheetData>
  <mergeCells count="946">
    <mergeCell ref="AV193:AV194"/>
    <mergeCell ref="AW193:AW194"/>
    <mergeCell ref="AJ194:AO194"/>
    <mergeCell ref="AP194:AQ194"/>
    <mergeCell ref="AJ195:AK195"/>
    <mergeCell ref="AL195:AM195"/>
    <mergeCell ref="AN195:AO195"/>
    <mergeCell ref="AP195:AQ195"/>
    <mergeCell ref="AA7:AB7"/>
    <mergeCell ref="AA8:AB8"/>
    <mergeCell ref="AF8:AG8"/>
    <mergeCell ref="AF7:AG7"/>
    <mergeCell ref="AV188:AV189"/>
    <mergeCell ref="AW188:AW189"/>
    <mergeCell ref="AJ189:AO189"/>
    <mergeCell ref="AP189:AQ189"/>
    <mergeCell ref="AJ190:AK190"/>
    <mergeCell ref="AL190:AM190"/>
    <mergeCell ref="AN190:AO190"/>
    <mergeCell ref="AP190:AQ190"/>
    <mergeCell ref="AJ191:AK191"/>
    <mergeCell ref="AL191:AM191"/>
    <mergeCell ref="AN191:AO191"/>
    <mergeCell ref="AV183:AV184"/>
    <mergeCell ref="AW183:AW184"/>
    <mergeCell ref="AJ184:AO184"/>
    <mergeCell ref="AP184:AQ184"/>
    <mergeCell ref="AJ185:AK185"/>
    <mergeCell ref="AL185:AM185"/>
    <mergeCell ref="AN185:AO185"/>
    <mergeCell ref="AP185:AQ185"/>
    <mergeCell ref="AJ186:AK186"/>
    <mergeCell ref="AL186:AM186"/>
    <mergeCell ref="AN186:AO186"/>
    <mergeCell ref="AV178:AV179"/>
    <mergeCell ref="AW178:AW179"/>
    <mergeCell ref="AJ179:AO179"/>
    <mergeCell ref="AP179:AQ179"/>
    <mergeCell ref="AJ180:AK180"/>
    <mergeCell ref="AL180:AM180"/>
    <mergeCell ref="AN180:AO180"/>
    <mergeCell ref="AP180:AQ180"/>
    <mergeCell ref="AJ181:AK181"/>
    <mergeCell ref="AL181:AM181"/>
    <mergeCell ref="AN181:AO181"/>
    <mergeCell ref="AV173:AV174"/>
    <mergeCell ref="AW173:AW174"/>
    <mergeCell ref="AJ174:AO174"/>
    <mergeCell ref="AP174:AQ174"/>
    <mergeCell ref="AJ175:AK175"/>
    <mergeCell ref="AL175:AM175"/>
    <mergeCell ref="AN175:AO175"/>
    <mergeCell ref="AP175:AQ175"/>
    <mergeCell ref="AJ176:AK176"/>
    <mergeCell ref="AL176:AM176"/>
    <mergeCell ref="AN176:AO176"/>
    <mergeCell ref="AV168:AV169"/>
    <mergeCell ref="AW168:AW169"/>
    <mergeCell ref="AJ169:AO169"/>
    <mergeCell ref="AP169:AQ169"/>
    <mergeCell ref="AJ170:AK170"/>
    <mergeCell ref="AL170:AM170"/>
    <mergeCell ref="AN170:AO170"/>
    <mergeCell ref="AP170:AQ170"/>
    <mergeCell ref="AJ171:AK171"/>
    <mergeCell ref="AL171:AM171"/>
    <mergeCell ref="AN171:AO171"/>
    <mergeCell ref="AV163:AV164"/>
    <mergeCell ref="AW163:AW164"/>
    <mergeCell ref="AJ164:AO164"/>
    <mergeCell ref="AP164:AQ164"/>
    <mergeCell ref="AJ165:AK165"/>
    <mergeCell ref="AL165:AM165"/>
    <mergeCell ref="AN165:AO165"/>
    <mergeCell ref="AP165:AQ165"/>
    <mergeCell ref="AJ166:AK166"/>
    <mergeCell ref="AL166:AM166"/>
    <mergeCell ref="AN166:AO166"/>
    <mergeCell ref="AP166:AQ166"/>
    <mergeCell ref="AV158:AV159"/>
    <mergeCell ref="AW158:AW159"/>
    <mergeCell ref="AJ159:AO159"/>
    <mergeCell ref="AP159:AQ159"/>
    <mergeCell ref="AJ160:AK160"/>
    <mergeCell ref="AL160:AM160"/>
    <mergeCell ref="AN160:AO160"/>
    <mergeCell ref="AP160:AQ160"/>
    <mergeCell ref="AJ161:AK161"/>
    <mergeCell ref="AL161:AM161"/>
    <mergeCell ref="AN161:AO161"/>
    <mergeCell ref="AP161:AQ161"/>
    <mergeCell ref="AT158:AT159"/>
    <mergeCell ref="AU158:AU159"/>
    <mergeCell ref="AV153:AV154"/>
    <mergeCell ref="AW153:AW154"/>
    <mergeCell ref="AJ154:AO154"/>
    <mergeCell ref="AP154:AQ154"/>
    <mergeCell ref="AJ155:AK155"/>
    <mergeCell ref="AL155:AM155"/>
    <mergeCell ref="AN155:AO155"/>
    <mergeCell ref="AP155:AQ155"/>
    <mergeCell ref="AJ156:AK156"/>
    <mergeCell ref="AL156:AM156"/>
    <mergeCell ref="AN156:AO156"/>
    <mergeCell ref="AT153:AT154"/>
    <mergeCell ref="AU153:AU154"/>
    <mergeCell ref="AV148:AV149"/>
    <mergeCell ref="AW148:AW149"/>
    <mergeCell ref="AJ149:AO149"/>
    <mergeCell ref="AP149:AQ149"/>
    <mergeCell ref="AJ150:AK150"/>
    <mergeCell ref="AL150:AM150"/>
    <mergeCell ref="AN150:AO150"/>
    <mergeCell ref="AP150:AQ150"/>
    <mergeCell ref="AJ151:AK151"/>
    <mergeCell ref="AL151:AM151"/>
    <mergeCell ref="AN151:AO151"/>
    <mergeCell ref="AT148:AT149"/>
    <mergeCell ref="AU148:AU149"/>
    <mergeCell ref="AV143:AV144"/>
    <mergeCell ref="AW143:AW144"/>
    <mergeCell ref="AJ144:AO144"/>
    <mergeCell ref="AP144:AQ144"/>
    <mergeCell ref="AJ145:AK145"/>
    <mergeCell ref="AL145:AM145"/>
    <mergeCell ref="AN145:AO145"/>
    <mergeCell ref="AP145:AQ145"/>
    <mergeCell ref="AJ146:AK146"/>
    <mergeCell ref="AL146:AM146"/>
    <mergeCell ref="AN146:AO146"/>
    <mergeCell ref="AT143:AT144"/>
    <mergeCell ref="AU143:AU144"/>
    <mergeCell ref="AV138:AV139"/>
    <mergeCell ref="AW138:AW139"/>
    <mergeCell ref="AJ139:AO139"/>
    <mergeCell ref="AP139:AQ139"/>
    <mergeCell ref="AJ140:AK140"/>
    <mergeCell ref="AL140:AM140"/>
    <mergeCell ref="AN140:AO140"/>
    <mergeCell ref="AP140:AQ140"/>
    <mergeCell ref="AJ141:AK141"/>
    <mergeCell ref="AL141:AM141"/>
    <mergeCell ref="AN141:AO141"/>
    <mergeCell ref="AT138:AT139"/>
    <mergeCell ref="AU138:AU139"/>
    <mergeCell ref="AV133:AV134"/>
    <mergeCell ref="AW133:AW134"/>
    <mergeCell ref="AJ134:AO134"/>
    <mergeCell ref="AP134:AQ134"/>
    <mergeCell ref="AJ135:AK135"/>
    <mergeCell ref="AL135:AM135"/>
    <mergeCell ref="AN135:AO135"/>
    <mergeCell ref="AP135:AQ135"/>
    <mergeCell ref="AJ136:AK136"/>
    <mergeCell ref="AL136:AM136"/>
    <mergeCell ref="AN136:AO136"/>
    <mergeCell ref="AP136:AQ136"/>
    <mergeCell ref="AT133:AT134"/>
    <mergeCell ref="AU133:AU134"/>
    <mergeCell ref="AV128:AV129"/>
    <mergeCell ref="AW128:AW129"/>
    <mergeCell ref="AJ129:AO129"/>
    <mergeCell ref="AP129:AQ129"/>
    <mergeCell ref="AJ130:AK130"/>
    <mergeCell ref="AL130:AM130"/>
    <mergeCell ref="AN130:AO130"/>
    <mergeCell ref="AP130:AQ130"/>
    <mergeCell ref="AJ131:AK131"/>
    <mergeCell ref="AL131:AM131"/>
    <mergeCell ref="AN131:AO131"/>
    <mergeCell ref="AT128:AT129"/>
    <mergeCell ref="AU128:AU129"/>
    <mergeCell ref="AV123:AV124"/>
    <mergeCell ref="AW123:AW124"/>
    <mergeCell ref="AJ124:AO124"/>
    <mergeCell ref="AP124:AQ124"/>
    <mergeCell ref="AJ125:AK125"/>
    <mergeCell ref="AL125:AM125"/>
    <mergeCell ref="AN125:AO125"/>
    <mergeCell ref="AP125:AQ125"/>
    <mergeCell ref="AJ126:AK126"/>
    <mergeCell ref="AL126:AM126"/>
    <mergeCell ref="AN126:AO126"/>
    <mergeCell ref="AT123:AT124"/>
    <mergeCell ref="AU123:AU124"/>
    <mergeCell ref="AV118:AV119"/>
    <mergeCell ref="AW118:AW119"/>
    <mergeCell ref="AJ119:AO119"/>
    <mergeCell ref="AP119:AQ119"/>
    <mergeCell ref="AJ120:AK120"/>
    <mergeCell ref="AL120:AM120"/>
    <mergeCell ref="AN120:AO120"/>
    <mergeCell ref="AP120:AQ120"/>
    <mergeCell ref="AJ121:AK121"/>
    <mergeCell ref="AL121:AM121"/>
    <mergeCell ref="AN121:AO121"/>
    <mergeCell ref="AT118:AT119"/>
    <mergeCell ref="AU118:AU119"/>
    <mergeCell ref="AV113:AV114"/>
    <mergeCell ref="AW113:AW114"/>
    <mergeCell ref="AJ114:AO114"/>
    <mergeCell ref="AP114:AQ114"/>
    <mergeCell ref="AJ115:AK115"/>
    <mergeCell ref="AL115:AM115"/>
    <mergeCell ref="AN115:AO115"/>
    <mergeCell ref="AP115:AQ115"/>
    <mergeCell ref="AJ116:AK116"/>
    <mergeCell ref="AL116:AM116"/>
    <mergeCell ref="AN116:AO116"/>
    <mergeCell ref="AT113:AT114"/>
    <mergeCell ref="AU113:AU114"/>
    <mergeCell ref="AV108:AV109"/>
    <mergeCell ref="AW108:AW109"/>
    <mergeCell ref="AJ109:AO109"/>
    <mergeCell ref="AP109:AQ109"/>
    <mergeCell ref="AJ110:AK110"/>
    <mergeCell ref="AL110:AM110"/>
    <mergeCell ref="AN110:AO110"/>
    <mergeCell ref="AP110:AQ110"/>
    <mergeCell ref="AJ111:AK111"/>
    <mergeCell ref="AL111:AM111"/>
    <mergeCell ref="AN111:AO111"/>
    <mergeCell ref="AP111:AQ111"/>
    <mergeCell ref="AT108:AT109"/>
    <mergeCell ref="AU108:AU109"/>
    <mergeCell ref="AV103:AV104"/>
    <mergeCell ref="AW103:AW104"/>
    <mergeCell ref="AJ104:AO104"/>
    <mergeCell ref="AP104:AQ104"/>
    <mergeCell ref="AJ105:AK105"/>
    <mergeCell ref="AL105:AM105"/>
    <mergeCell ref="AN105:AO105"/>
    <mergeCell ref="AP105:AQ105"/>
    <mergeCell ref="AJ106:AK106"/>
    <mergeCell ref="AL106:AM106"/>
    <mergeCell ref="AN106:AO106"/>
    <mergeCell ref="AT103:AT104"/>
    <mergeCell ref="AU103:AU104"/>
    <mergeCell ref="AV98:AV99"/>
    <mergeCell ref="AW98:AW99"/>
    <mergeCell ref="AJ99:AO99"/>
    <mergeCell ref="AP99:AQ99"/>
    <mergeCell ref="AJ100:AK100"/>
    <mergeCell ref="AL100:AM100"/>
    <mergeCell ref="AN100:AO100"/>
    <mergeCell ref="AP100:AQ100"/>
    <mergeCell ref="AJ101:AK101"/>
    <mergeCell ref="AL101:AM101"/>
    <mergeCell ref="AN101:AO101"/>
    <mergeCell ref="AT98:AT99"/>
    <mergeCell ref="AU98:AU99"/>
    <mergeCell ref="AV93:AV94"/>
    <mergeCell ref="AW93:AW94"/>
    <mergeCell ref="AJ94:AO94"/>
    <mergeCell ref="AP94:AQ94"/>
    <mergeCell ref="AJ95:AK95"/>
    <mergeCell ref="AL95:AM95"/>
    <mergeCell ref="AN95:AO95"/>
    <mergeCell ref="AP95:AQ95"/>
    <mergeCell ref="AJ96:AK96"/>
    <mergeCell ref="AL96:AM96"/>
    <mergeCell ref="AN96:AO96"/>
    <mergeCell ref="AT93:AT94"/>
    <mergeCell ref="AU93:AU94"/>
    <mergeCell ref="AV88:AV89"/>
    <mergeCell ref="AW88:AW89"/>
    <mergeCell ref="AJ89:AO89"/>
    <mergeCell ref="AP89:AQ89"/>
    <mergeCell ref="AJ90:AK90"/>
    <mergeCell ref="AL90:AM90"/>
    <mergeCell ref="AN90:AO90"/>
    <mergeCell ref="AP90:AQ90"/>
    <mergeCell ref="AJ91:AK91"/>
    <mergeCell ref="AL91:AM91"/>
    <mergeCell ref="AN91:AO91"/>
    <mergeCell ref="AT88:AT89"/>
    <mergeCell ref="AU88:AU89"/>
    <mergeCell ref="AV83:AV84"/>
    <mergeCell ref="AW83:AW84"/>
    <mergeCell ref="AJ84:AO84"/>
    <mergeCell ref="AP84:AQ84"/>
    <mergeCell ref="AJ85:AK85"/>
    <mergeCell ref="AL85:AM85"/>
    <mergeCell ref="AN85:AO85"/>
    <mergeCell ref="AP85:AQ85"/>
    <mergeCell ref="AJ86:AK86"/>
    <mergeCell ref="AL86:AM86"/>
    <mergeCell ref="AN86:AO86"/>
    <mergeCell ref="AT83:AT84"/>
    <mergeCell ref="AU83:AU84"/>
    <mergeCell ref="AV78:AV79"/>
    <mergeCell ref="AW78:AW79"/>
    <mergeCell ref="AJ79:AO79"/>
    <mergeCell ref="AP79:AQ79"/>
    <mergeCell ref="AJ80:AK80"/>
    <mergeCell ref="AL80:AM80"/>
    <mergeCell ref="AN80:AO80"/>
    <mergeCell ref="AP80:AQ80"/>
    <mergeCell ref="AJ81:AK81"/>
    <mergeCell ref="AL81:AM81"/>
    <mergeCell ref="AN81:AO81"/>
    <mergeCell ref="AT78:AT79"/>
    <mergeCell ref="AU78:AU79"/>
    <mergeCell ref="AV73:AV74"/>
    <mergeCell ref="AW73:AW74"/>
    <mergeCell ref="AJ74:AO74"/>
    <mergeCell ref="AP74:AQ74"/>
    <mergeCell ref="AJ75:AK75"/>
    <mergeCell ref="AL75:AM75"/>
    <mergeCell ref="AN75:AO75"/>
    <mergeCell ref="AP75:AQ75"/>
    <mergeCell ref="AJ76:AK76"/>
    <mergeCell ref="AL76:AM76"/>
    <mergeCell ref="AN76:AO76"/>
    <mergeCell ref="AT73:AT74"/>
    <mergeCell ref="AU73:AU74"/>
    <mergeCell ref="AV68:AV69"/>
    <mergeCell ref="AW68:AW69"/>
    <mergeCell ref="AJ69:AO69"/>
    <mergeCell ref="AP69:AQ69"/>
    <mergeCell ref="AJ70:AK70"/>
    <mergeCell ref="AL70:AM70"/>
    <mergeCell ref="AN70:AO70"/>
    <mergeCell ref="AP70:AQ70"/>
    <mergeCell ref="AJ71:AK71"/>
    <mergeCell ref="AL71:AM71"/>
    <mergeCell ref="AN71:AO71"/>
    <mergeCell ref="AT68:AT69"/>
    <mergeCell ref="AU68:AU69"/>
    <mergeCell ref="AV63:AV64"/>
    <mergeCell ref="AW63:AW64"/>
    <mergeCell ref="AJ64:AO64"/>
    <mergeCell ref="AP64:AQ64"/>
    <mergeCell ref="AJ65:AK65"/>
    <mergeCell ref="AL65:AM65"/>
    <mergeCell ref="AN65:AO65"/>
    <mergeCell ref="AP65:AQ65"/>
    <mergeCell ref="AJ66:AK66"/>
    <mergeCell ref="AL66:AM66"/>
    <mergeCell ref="AN66:AO66"/>
    <mergeCell ref="AJ63:AO63"/>
    <mergeCell ref="AP63:AQ63"/>
    <mergeCell ref="AP66:AQ66"/>
    <mergeCell ref="AT63:AT64"/>
    <mergeCell ref="AU63:AU64"/>
    <mergeCell ref="AV58:AV59"/>
    <mergeCell ref="AW58:AW59"/>
    <mergeCell ref="AJ59:AO59"/>
    <mergeCell ref="AP59:AQ59"/>
    <mergeCell ref="AJ60:AK60"/>
    <mergeCell ref="AL60:AM60"/>
    <mergeCell ref="AN60:AO60"/>
    <mergeCell ref="AP60:AQ60"/>
    <mergeCell ref="AJ61:AK61"/>
    <mergeCell ref="AL61:AM61"/>
    <mergeCell ref="AN61:AO61"/>
    <mergeCell ref="AT58:AT59"/>
    <mergeCell ref="AU58:AU59"/>
    <mergeCell ref="AJ50:AK50"/>
    <mergeCell ref="AL50:AM50"/>
    <mergeCell ref="AN50:AO50"/>
    <mergeCell ref="AP50:AQ50"/>
    <mergeCell ref="AV53:AV54"/>
    <mergeCell ref="AW53:AW54"/>
    <mergeCell ref="AJ54:AO54"/>
    <mergeCell ref="AP54:AQ54"/>
    <mergeCell ref="AJ55:AK55"/>
    <mergeCell ref="AL55:AM55"/>
    <mergeCell ref="AN55:AO55"/>
    <mergeCell ref="AP55:AQ55"/>
    <mergeCell ref="AP53:AQ53"/>
    <mergeCell ref="AJ51:AK51"/>
    <mergeCell ref="AL51:AM51"/>
    <mergeCell ref="AN51:AO51"/>
    <mergeCell ref="AV38:AV39"/>
    <mergeCell ref="AW38:AW39"/>
    <mergeCell ref="AV43:AV44"/>
    <mergeCell ref="AW43:AW44"/>
    <mergeCell ref="AJ46:AK46"/>
    <mergeCell ref="AL46:AM46"/>
    <mergeCell ref="AN46:AO46"/>
    <mergeCell ref="AV48:AV49"/>
    <mergeCell ref="AW48:AW49"/>
    <mergeCell ref="AJ49:AO49"/>
    <mergeCell ref="AP49:AQ49"/>
    <mergeCell ref="AP44:AQ44"/>
    <mergeCell ref="AJ45:AK45"/>
    <mergeCell ref="AL45:AM45"/>
    <mergeCell ref="AN45:AO45"/>
    <mergeCell ref="AP45:AQ45"/>
    <mergeCell ref="AJ39:AO39"/>
    <mergeCell ref="AP39:AQ39"/>
    <mergeCell ref="AJ40:AK40"/>
    <mergeCell ref="AL40:AM40"/>
    <mergeCell ref="AN40:AO40"/>
    <mergeCell ref="AP40:AQ40"/>
    <mergeCell ref="AN7:AO7"/>
    <mergeCell ref="Y8:Z8"/>
    <mergeCell ref="AD8:AE8"/>
    <mergeCell ref="AV23:AV24"/>
    <mergeCell ref="AW23:AW24"/>
    <mergeCell ref="AV28:AV29"/>
    <mergeCell ref="AW28:AW29"/>
    <mergeCell ref="AV33:AV34"/>
    <mergeCell ref="AW33:AW34"/>
    <mergeCell ref="AH9:AK9"/>
    <mergeCell ref="AW18:AW19"/>
    <mergeCell ref="AU18:AU19"/>
    <mergeCell ref="AV18:AV19"/>
    <mergeCell ref="AT18:AT19"/>
    <mergeCell ref="AJ22:AO22"/>
    <mergeCell ref="AP22:AQ22"/>
    <mergeCell ref="AJ23:AO23"/>
    <mergeCell ref="AP23:AQ23"/>
    <mergeCell ref="AJ26:AK26"/>
    <mergeCell ref="AL26:AM26"/>
    <mergeCell ref="AN26:AO26"/>
    <mergeCell ref="AL21:AM21"/>
    <mergeCell ref="AN21:AO21"/>
    <mergeCell ref="AJ24:AO24"/>
    <mergeCell ref="D9:E9"/>
    <mergeCell ref="D10:E10"/>
    <mergeCell ref="I9:O10"/>
    <mergeCell ref="F9:H10"/>
    <mergeCell ref="AG5:AL6"/>
    <mergeCell ref="Y4:AF6"/>
    <mergeCell ref="Q4:X5"/>
    <mergeCell ref="AL9:AM9"/>
    <mergeCell ref="Y7:Z7"/>
    <mergeCell ref="AD7:AE7"/>
    <mergeCell ref="AK7:AL7"/>
    <mergeCell ref="AI7:AJ7"/>
    <mergeCell ref="AK10:AL10"/>
    <mergeCell ref="AS1:AS2"/>
    <mergeCell ref="AJ41:AK41"/>
    <mergeCell ref="AL41:AM41"/>
    <mergeCell ref="AN41:AO41"/>
    <mergeCell ref="AN30:AO30"/>
    <mergeCell ref="AP30:AQ30"/>
    <mergeCell ref="AJ31:AK31"/>
    <mergeCell ref="AL31:AM31"/>
    <mergeCell ref="AN31:AO31"/>
    <mergeCell ref="AJ34:AO34"/>
    <mergeCell ref="AP34:AQ34"/>
    <mergeCell ref="AJ35:AK35"/>
    <mergeCell ref="AL35:AM35"/>
    <mergeCell ref="AN35:AO35"/>
    <mergeCell ref="AP35:AQ35"/>
    <mergeCell ref="A1:AQ2"/>
    <mergeCell ref="AJ21:AK21"/>
    <mergeCell ref="D4:O4"/>
    <mergeCell ref="D5:O5"/>
    <mergeCell ref="D6:O6"/>
    <mergeCell ref="D7:O7"/>
    <mergeCell ref="AJ36:AK36"/>
    <mergeCell ref="AL36:AM36"/>
    <mergeCell ref="AN36:AO36"/>
    <mergeCell ref="A5:C5"/>
    <mergeCell ref="A10:C10"/>
    <mergeCell ref="Q7:X7"/>
    <mergeCell ref="Q8:X8"/>
    <mergeCell ref="AP19:AQ19"/>
    <mergeCell ref="AJ19:AO19"/>
    <mergeCell ref="AP18:AQ18"/>
    <mergeCell ref="AJ20:AK20"/>
    <mergeCell ref="AN20:AO20"/>
    <mergeCell ref="AN16:AO16"/>
    <mergeCell ref="AJ16:AK16"/>
    <mergeCell ref="AL16:AM16"/>
    <mergeCell ref="AL20:AM20"/>
    <mergeCell ref="AP20:AQ20"/>
    <mergeCell ref="AJ17:AO17"/>
    <mergeCell ref="AJ18:AO18"/>
    <mergeCell ref="AI8:AJ8"/>
    <mergeCell ref="AK8:AL8"/>
    <mergeCell ref="AN8:AO8"/>
    <mergeCell ref="AE10:AJ10"/>
    <mergeCell ref="Q9:X10"/>
    <mergeCell ref="AP9:AQ10"/>
    <mergeCell ref="AE9:AF9"/>
    <mergeCell ref="Y9:AD9"/>
    <mergeCell ref="AJ192:AO192"/>
    <mergeCell ref="AP192:AQ192"/>
    <mergeCell ref="AJ193:AO193"/>
    <mergeCell ref="AP193:AQ193"/>
    <mergeCell ref="AP186:AQ186"/>
    <mergeCell ref="AJ187:AO187"/>
    <mergeCell ref="AP187:AQ187"/>
    <mergeCell ref="AJ188:AO188"/>
    <mergeCell ref="AP188:AQ188"/>
    <mergeCell ref="AP191:AQ191"/>
    <mergeCell ref="AJ162:AO162"/>
    <mergeCell ref="AP162:AQ162"/>
    <mergeCell ref="AJ163:AO163"/>
    <mergeCell ref="AP163:AQ163"/>
    <mergeCell ref="AJ153:AO153"/>
    <mergeCell ref="AP153:AQ153"/>
    <mergeCell ref="AP156:AQ156"/>
    <mergeCell ref="AJ157:AO157"/>
    <mergeCell ref="AP157:AQ157"/>
    <mergeCell ref="AJ158:AO158"/>
    <mergeCell ref="AP158:AQ158"/>
    <mergeCell ref="AJ147:AO147"/>
    <mergeCell ref="AP147:AQ147"/>
    <mergeCell ref="AJ148:AO148"/>
    <mergeCell ref="AP148:AQ148"/>
    <mergeCell ref="AP151:AQ151"/>
    <mergeCell ref="AJ152:AO152"/>
    <mergeCell ref="AP152:AQ152"/>
    <mergeCell ref="AP141:AQ141"/>
    <mergeCell ref="AJ142:AO142"/>
    <mergeCell ref="AP142:AQ142"/>
    <mergeCell ref="AJ143:AO143"/>
    <mergeCell ref="AP143:AQ143"/>
    <mergeCell ref="AP146:AQ146"/>
    <mergeCell ref="AJ137:AO137"/>
    <mergeCell ref="AP137:AQ137"/>
    <mergeCell ref="AJ138:AO138"/>
    <mergeCell ref="AP138:AQ138"/>
    <mergeCell ref="AJ117:AO117"/>
    <mergeCell ref="AP117:AQ117"/>
    <mergeCell ref="AJ118:AO118"/>
    <mergeCell ref="AP118:AQ118"/>
    <mergeCell ref="AP121:AQ121"/>
    <mergeCell ref="AJ122:AO122"/>
    <mergeCell ref="AP122:AQ122"/>
    <mergeCell ref="AJ133:AO133"/>
    <mergeCell ref="AP133:AQ133"/>
    <mergeCell ref="AP131:AQ131"/>
    <mergeCell ref="AJ132:AO132"/>
    <mergeCell ref="AP132:AQ132"/>
    <mergeCell ref="AJ112:AO112"/>
    <mergeCell ref="AP112:AQ112"/>
    <mergeCell ref="AJ113:AO113"/>
    <mergeCell ref="AP113:AQ113"/>
    <mergeCell ref="AP116:AQ116"/>
    <mergeCell ref="AP71:AQ71"/>
    <mergeCell ref="AJ72:AO72"/>
    <mergeCell ref="AP72:AQ72"/>
    <mergeCell ref="AJ73:AO73"/>
    <mergeCell ref="AP73:AQ73"/>
    <mergeCell ref="AJ67:AO67"/>
    <mergeCell ref="AP67:AQ67"/>
    <mergeCell ref="AJ68:AO68"/>
    <mergeCell ref="AP68:AQ68"/>
    <mergeCell ref="AJ57:AO57"/>
    <mergeCell ref="AP57:AQ57"/>
    <mergeCell ref="AJ58:AO58"/>
    <mergeCell ref="AP58:AQ58"/>
    <mergeCell ref="AP61:AQ61"/>
    <mergeCell ref="AJ62:AO62"/>
    <mergeCell ref="AP62:AQ62"/>
    <mergeCell ref="AJ56:AK56"/>
    <mergeCell ref="AL56:AM56"/>
    <mergeCell ref="AN56:AO56"/>
    <mergeCell ref="C146:D146"/>
    <mergeCell ref="C147:D147"/>
    <mergeCell ref="AP16:AQ16"/>
    <mergeCell ref="AP17:AQ17"/>
    <mergeCell ref="AP21:AQ21"/>
    <mergeCell ref="AJ42:AO42"/>
    <mergeCell ref="AP42:AQ42"/>
    <mergeCell ref="AJ43:AO43"/>
    <mergeCell ref="AP43:AQ43"/>
    <mergeCell ref="AP46:AQ46"/>
    <mergeCell ref="AJ47:AO47"/>
    <mergeCell ref="AP47:AQ47"/>
    <mergeCell ref="AJ48:AO48"/>
    <mergeCell ref="AP48:AQ48"/>
    <mergeCell ref="C140:D140"/>
    <mergeCell ref="C141:D141"/>
    <mergeCell ref="C142:D142"/>
    <mergeCell ref="C143:D143"/>
    <mergeCell ref="C135:D135"/>
    <mergeCell ref="AJ123:AO123"/>
    <mergeCell ref="AP123:AQ123"/>
    <mergeCell ref="C180:D180"/>
    <mergeCell ref="C184:D184"/>
    <mergeCell ref="C176:D176"/>
    <mergeCell ref="C177:D177"/>
    <mergeCell ref="C178:D178"/>
    <mergeCell ref="C179:D179"/>
    <mergeCell ref="AP176:AQ176"/>
    <mergeCell ref="AJ177:AO177"/>
    <mergeCell ref="AP177:AQ177"/>
    <mergeCell ref="AJ178:AO178"/>
    <mergeCell ref="AP178:AQ178"/>
    <mergeCell ref="AJ183:AO183"/>
    <mergeCell ref="AP183:AQ183"/>
    <mergeCell ref="AP181:AQ181"/>
    <mergeCell ref="AJ182:AO182"/>
    <mergeCell ref="AP182:AQ182"/>
    <mergeCell ref="A191:A195"/>
    <mergeCell ref="B191:B195"/>
    <mergeCell ref="C191:D191"/>
    <mergeCell ref="C192:D192"/>
    <mergeCell ref="C193:D193"/>
    <mergeCell ref="C194:D194"/>
    <mergeCell ref="C185:D185"/>
    <mergeCell ref="A186:A190"/>
    <mergeCell ref="B186:B190"/>
    <mergeCell ref="C186:D186"/>
    <mergeCell ref="C187:D187"/>
    <mergeCell ref="C188:D188"/>
    <mergeCell ref="C189:D189"/>
    <mergeCell ref="A181:A185"/>
    <mergeCell ref="B181:B185"/>
    <mergeCell ref="C181:D181"/>
    <mergeCell ref="C182:D182"/>
    <mergeCell ref="C183:D183"/>
    <mergeCell ref="C195:D195"/>
    <mergeCell ref="C190:D190"/>
    <mergeCell ref="A171:A175"/>
    <mergeCell ref="B171:B175"/>
    <mergeCell ref="C171:D171"/>
    <mergeCell ref="C172:D172"/>
    <mergeCell ref="C173:D173"/>
    <mergeCell ref="C174:D174"/>
    <mergeCell ref="C175:D175"/>
    <mergeCell ref="AP171:AQ171"/>
    <mergeCell ref="AJ172:AO172"/>
    <mergeCell ref="AP172:AQ172"/>
    <mergeCell ref="AJ173:AO173"/>
    <mergeCell ref="AP173:AQ173"/>
    <mergeCell ref="C153:D153"/>
    <mergeCell ref="C154:D154"/>
    <mergeCell ref="C155:D155"/>
    <mergeCell ref="A166:A170"/>
    <mergeCell ref="B166:B170"/>
    <mergeCell ref="C166:D166"/>
    <mergeCell ref="C167:D167"/>
    <mergeCell ref="C168:D168"/>
    <mergeCell ref="C169:D169"/>
    <mergeCell ref="C170:D170"/>
    <mergeCell ref="C165:D165"/>
    <mergeCell ref="C164:D164"/>
    <mergeCell ref="A136:A140"/>
    <mergeCell ref="B136:B140"/>
    <mergeCell ref="C136:D136"/>
    <mergeCell ref="C137:D137"/>
    <mergeCell ref="C138:D138"/>
    <mergeCell ref="C139:D139"/>
    <mergeCell ref="A141:A145"/>
    <mergeCell ref="B141:B145"/>
    <mergeCell ref="A131:A135"/>
    <mergeCell ref="B131:B135"/>
    <mergeCell ref="C131:D131"/>
    <mergeCell ref="C132:D132"/>
    <mergeCell ref="C134:D134"/>
    <mergeCell ref="C144:D144"/>
    <mergeCell ref="C145:D145"/>
    <mergeCell ref="C133:D133"/>
    <mergeCell ref="A126:A130"/>
    <mergeCell ref="B126:B130"/>
    <mergeCell ref="C126:D126"/>
    <mergeCell ref="C127:D127"/>
    <mergeCell ref="C128:D128"/>
    <mergeCell ref="C129:D129"/>
    <mergeCell ref="C130:D130"/>
    <mergeCell ref="AP126:AQ126"/>
    <mergeCell ref="AJ127:AO127"/>
    <mergeCell ref="AP127:AQ127"/>
    <mergeCell ref="AJ128:AO128"/>
    <mergeCell ref="AP128:AQ128"/>
    <mergeCell ref="A111:A115"/>
    <mergeCell ref="B111:B115"/>
    <mergeCell ref="C111:D111"/>
    <mergeCell ref="C112:D112"/>
    <mergeCell ref="C113:D113"/>
    <mergeCell ref="A121:A125"/>
    <mergeCell ref="B121:B125"/>
    <mergeCell ref="C121:D121"/>
    <mergeCell ref="C122:D122"/>
    <mergeCell ref="C114:D114"/>
    <mergeCell ref="C115:D115"/>
    <mergeCell ref="A116:A120"/>
    <mergeCell ref="B116:B120"/>
    <mergeCell ref="C116:D116"/>
    <mergeCell ref="C117:D117"/>
    <mergeCell ref="C118:D118"/>
    <mergeCell ref="C123:D123"/>
    <mergeCell ref="C124:D124"/>
    <mergeCell ref="C125:D125"/>
    <mergeCell ref="C119:D119"/>
    <mergeCell ref="C120:D120"/>
    <mergeCell ref="A106:A110"/>
    <mergeCell ref="B106:B110"/>
    <mergeCell ref="C106:D106"/>
    <mergeCell ref="C107:D107"/>
    <mergeCell ref="C108:D108"/>
    <mergeCell ref="C109:D109"/>
    <mergeCell ref="C110:D110"/>
    <mergeCell ref="AP106:AQ106"/>
    <mergeCell ref="AJ107:AO107"/>
    <mergeCell ref="AP107:AQ107"/>
    <mergeCell ref="AJ108:AO108"/>
    <mergeCell ref="AP108:AQ108"/>
    <mergeCell ref="A101:A105"/>
    <mergeCell ref="B101:B105"/>
    <mergeCell ref="C101:D101"/>
    <mergeCell ref="C102:D102"/>
    <mergeCell ref="C103:D103"/>
    <mergeCell ref="C104:D104"/>
    <mergeCell ref="C105:D105"/>
    <mergeCell ref="AP101:AQ101"/>
    <mergeCell ref="AJ102:AO102"/>
    <mergeCell ref="AP102:AQ102"/>
    <mergeCell ref="AJ103:AO103"/>
    <mergeCell ref="AP103:AQ103"/>
    <mergeCell ref="A96:A100"/>
    <mergeCell ref="B96:B100"/>
    <mergeCell ref="C96:D96"/>
    <mergeCell ref="C97:D97"/>
    <mergeCell ref="C98:D98"/>
    <mergeCell ref="C99:D99"/>
    <mergeCell ref="C100:D100"/>
    <mergeCell ref="AP96:AQ96"/>
    <mergeCell ref="AJ97:AO97"/>
    <mergeCell ref="AP97:AQ97"/>
    <mergeCell ref="AJ98:AO98"/>
    <mergeCell ref="AP98:AQ98"/>
    <mergeCell ref="A91:A95"/>
    <mergeCell ref="B91:B95"/>
    <mergeCell ref="C91:D91"/>
    <mergeCell ref="C92:D92"/>
    <mergeCell ref="C93:D93"/>
    <mergeCell ref="C94:D94"/>
    <mergeCell ref="C95:D95"/>
    <mergeCell ref="AP91:AQ91"/>
    <mergeCell ref="AJ92:AO92"/>
    <mergeCell ref="AP92:AQ92"/>
    <mergeCell ref="AJ93:AO93"/>
    <mergeCell ref="AP93:AQ93"/>
    <mergeCell ref="A86:A90"/>
    <mergeCell ref="B86:B90"/>
    <mergeCell ref="C86:D86"/>
    <mergeCell ref="C87:D87"/>
    <mergeCell ref="C88:D88"/>
    <mergeCell ref="C89:D89"/>
    <mergeCell ref="C90:D90"/>
    <mergeCell ref="AP86:AQ86"/>
    <mergeCell ref="AJ87:AO87"/>
    <mergeCell ref="AP87:AQ87"/>
    <mergeCell ref="AJ88:AO88"/>
    <mergeCell ref="AP88:AQ88"/>
    <mergeCell ref="A76:A80"/>
    <mergeCell ref="B76:B80"/>
    <mergeCell ref="C76:D76"/>
    <mergeCell ref="C77:D77"/>
    <mergeCell ref="C78:D78"/>
    <mergeCell ref="C79:D79"/>
    <mergeCell ref="C80:D80"/>
    <mergeCell ref="AP76:AQ76"/>
    <mergeCell ref="AJ77:AO77"/>
    <mergeCell ref="AP77:AQ77"/>
    <mergeCell ref="AJ78:AO78"/>
    <mergeCell ref="AP78:AQ78"/>
    <mergeCell ref="A81:A85"/>
    <mergeCell ref="B81:B85"/>
    <mergeCell ref="C81:D81"/>
    <mergeCell ref="C82:D82"/>
    <mergeCell ref="C83:D83"/>
    <mergeCell ref="C84:D84"/>
    <mergeCell ref="C85:D85"/>
    <mergeCell ref="AP81:AQ81"/>
    <mergeCell ref="AJ82:AO82"/>
    <mergeCell ref="AP82:AQ82"/>
    <mergeCell ref="AJ83:AO83"/>
    <mergeCell ref="AP83:AQ83"/>
    <mergeCell ref="A61:A65"/>
    <mergeCell ref="B61:B65"/>
    <mergeCell ref="C61:D61"/>
    <mergeCell ref="C62:D62"/>
    <mergeCell ref="C63:D63"/>
    <mergeCell ref="A71:A75"/>
    <mergeCell ref="B71:B75"/>
    <mergeCell ref="C71:D71"/>
    <mergeCell ref="C72:D72"/>
    <mergeCell ref="C64:D64"/>
    <mergeCell ref="C65:D65"/>
    <mergeCell ref="A66:A70"/>
    <mergeCell ref="B66:B70"/>
    <mergeCell ref="C66:D66"/>
    <mergeCell ref="C67:D67"/>
    <mergeCell ref="C68:D68"/>
    <mergeCell ref="C73:D73"/>
    <mergeCell ref="C70:D70"/>
    <mergeCell ref="C74:D74"/>
    <mergeCell ref="C75:D75"/>
    <mergeCell ref="C69:D69"/>
    <mergeCell ref="A41:A45"/>
    <mergeCell ref="B41:B45"/>
    <mergeCell ref="B26:B30"/>
    <mergeCell ref="C39:D39"/>
    <mergeCell ref="C40:D40"/>
    <mergeCell ref="C41:D41"/>
    <mergeCell ref="AP26:AQ26"/>
    <mergeCell ref="AJ27:AO27"/>
    <mergeCell ref="AP27:AQ27"/>
    <mergeCell ref="AJ28:AO28"/>
    <mergeCell ref="AP28:AQ28"/>
    <mergeCell ref="AP31:AQ31"/>
    <mergeCell ref="AJ32:AO32"/>
    <mergeCell ref="AP32:AQ32"/>
    <mergeCell ref="AJ33:AO33"/>
    <mergeCell ref="AJ38:AO38"/>
    <mergeCell ref="AP38:AQ38"/>
    <mergeCell ref="AJ37:AO37"/>
    <mergeCell ref="C29:D29"/>
    <mergeCell ref="C30:D30"/>
    <mergeCell ref="B36:B40"/>
    <mergeCell ref="C31:D31"/>
    <mergeCell ref="C32:D32"/>
    <mergeCell ref="AJ44:AO44"/>
    <mergeCell ref="C51:D51"/>
    <mergeCell ref="C52:D52"/>
    <mergeCell ref="C53:D53"/>
    <mergeCell ref="C54:D54"/>
    <mergeCell ref="C55:D55"/>
    <mergeCell ref="AP33:AQ33"/>
    <mergeCell ref="AP36:AQ36"/>
    <mergeCell ref="AP37:AQ37"/>
    <mergeCell ref="C50:D50"/>
    <mergeCell ref="C47:D47"/>
    <mergeCell ref="C48:D48"/>
    <mergeCell ref="C49:D49"/>
    <mergeCell ref="C45:D45"/>
    <mergeCell ref="C43:D43"/>
    <mergeCell ref="C44:D44"/>
    <mergeCell ref="AP41:AQ41"/>
    <mergeCell ref="C35:D35"/>
    <mergeCell ref="C36:D36"/>
    <mergeCell ref="C37:D37"/>
    <mergeCell ref="C38:D38"/>
    <mergeCell ref="AP51:AQ51"/>
    <mergeCell ref="AJ52:AO52"/>
    <mergeCell ref="AP52:AQ52"/>
    <mergeCell ref="AJ53:AO53"/>
    <mergeCell ref="A56:A60"/>
    <mergeCell ref="B56:B60"/>
    <mergeCell ref="C56:D56"/>
    <mergeCell ref="C57:D57"/>
    <mergeCell ref="C58:D58"/>
    <mergeCell ref="C59:D59"/>
    <mergeCell ref="C60:D60"/>
    <mergeCell ref="A7:C7"/>
    <mergeCell ref="A21:A25"/>
    <mergeCell ref="C42:D42"/>
    <mergeCell ref="A26:A30"/>
    <mergeCell ref="A31:A35"/>
    <mergeCell ref="A36:A40"/>
    <mergeCell ref="C21:D21"/>
    <mergeCell ref="C22:D22"/>
    <mergeCell ref="C23:D23"/>
    <mergeCell ref="C24:D24"/>
    <mergeCell ref="C28:D28"/>
    <mergeCell ref="A46:A50"/>
    <mergeCell ref="B46:B50"/>
    <mergeCell ref="C46:D46"/>
    <mergeCell ref="A51:A55"/>
    <mergeCell ref="B51:B55"/>
    <mergeCell ref="B31:B35"/>
    <mergeCell ref="B21:B25"/>
    <mergeCell ref="C16:D16"/>
    <mergeCell ref="C17:D17"/>
    <mergeCell ref="C18:D18"/>
    <mergeCell ref="C19:D19"/>
    <mergeCell ref="C20:D20"/>
    <mergeCell ref="B16:B20"/>
    <mergeCell ref="C33:D33"/>
    <mergeCell ref="C34:D34"/>
    <mergeCell ref="C25:D25"/>
    <mergeCell ref="C26:D26"/>
    <mergeCell ref="C27:D27"/>
    <mergeCell ref="A16:A20"/>
    <mergeCell ref="A9:C9"/>
    <mergeCell ref="AP7:AQ7"/>
    <mergeCell ref="AN10:AO10"/>
    <mergeCell ref="AP8:AQ8"/>
    <mergeCell ref="A4:C4"/>
    <mergeCell ref="A6:C6"/>
    <mergeCell ref="A176:A180"/>
    <mergeCell ref="B176:B180"/>
    <mergeCell ref="A146:A150"/>
    <mergeCell ref="B146:B150"/>
    <mergeCell ref="A151:A155"/>
    <mergeCell ref="B151:B155"/>
    <mergeCell ref="A156:A160"/>
    <mergeCell ref="B156:B160"/>
    <mergeCell ref="C156:D156"/>
    <mergeCell ref="C160:D160"/>
    <mergeCell ref="C158:D158"/>
    <mergeCell ref="C159:D159"/>
    <mergeCell ref="A161:A165"/>
    <mergeCell ref="B161:B165"/>
    <mergeCell ref="C161:D161"/>
    <mergeCell ref="C162:D162"/>
    <mergeCell ref="C163:D163"/>
    <mergeCell ref="C148:D148"/>
    <mergeCell ref="C149:D149"/>
    <mergeCell ref="C150:D150"/>
    <mergeCell ref="C151:D151"/>
    <mergeCell ref="C157:D157"/>
    <mergeCell ref="C152:D152"/>
    <mergeCell ref="AT23:AT24"/>
    <mergeCell ref="AU23:AU24"/>
    <mergeCell ref="AT28:AT29"/>
    <mergeCell ref="AU28:AU29"/>
    <mergeCell ref="AT33:AT34"/>
    <mergeCell ref="AU33:AU34"/>
    <mergeCell ref="AJ29:AO29"/>
    <mergeCell ref="AP29:AQ29"/>
    <mergeCell ref="AJ30:AK30"/>
    <mergeCell ref="AL30:AM30"/>
    <mergeCell ref="AT38:AT39"/>
    <mergeCell ref="AU38:AU39"/>
    <mergeCell ref="AT43:AT44"/>
    <mergeCell ref="AU43:AU44"/>
    <mergeCell ref="AT48:AT49"/>
    <mergeCell ref="AU48:AU49"/>
    <mergeCell ref="AT53:AT54"/>
    <mergeCell ref="AU53:AU54"/>
    <mergeCell ref="AP24:AQ24"/>
    <mergeCell ref="AJ25:AK25"/>
    <mergeCell ref="AL25:AM25"/>
    <mergeCell ref="AN25:AO25"/>
    <mergeCell ref="AP25:AQ25"/>
    <mergeCell ref="AT188:AT189"/>
    <mergeCell ref="AU188:AU189"/>
    <mergeCell ref="AT193:AT194"/>
    <mergeCell ref="AU193:AU194"/>
    <mergeCell ref="AT163:AT164"/>
    <mergeCell ref="AU163:AU164"/>
    <mergeCell ref="AT168:AT169"/>
    <mergeCell ref="AU168:AU169"/>
    <mergeCell ref="AT173:AT174"/>
    <mergeCell ref="AU173:AU174"/>
    <mergeCell ref="AT178:AT179"/>
    <mergeCell ref="AU178:AU179"/>
    <mergeCell ref="AT183:AT184"/>
    <mergeCell ref="AU183:AU184"/>
    <mergeCell ref="AJ167:AO167"/>
    <mergeCell ref="AP167:AQ167"/>
    <mergeCell ref="AJ168:AO168"/>
    <mergeCell ref="AP168:AQ168"/>
    <mergeCell ref="AP56:AQ56"/>
  </mergeCells>
  <phoneticPr fontId="2"/>
  <conditionalFormatting sqref="E16:AI16 E21:AI21 E26:AI26 E31:AI31 E36:AI36 E41:AI41 E46:AI46 E51:AI51 E56:AI56 E61:AI61 E66:AI66 E71:AI71 E76:AI76 E81:AI81 E86:AI86 E91:AI91 E96:AI96 E101:AI101 E106:AI106 E111:AI111 E116:AI116 E121:AI121 E126:AI126 E131:AI131 E136:AI136 E141:AI141 E146:AI146 E151:AI151 E156:AI156 E161:AI161 E166:AI166 E171:AI171 E176:AI176 E181:AI181 E186:AI186 E191:AI191">
    <cfRule type="expression" dxfId="5" priority="443">
      <formula>MOD(E17,7)+1=$AS$3</formula>
    </cfRule>
  </conditionalFormatting>
  <conditionalFormatting sqref="E17:AI17 E22:AI22 E27:AI27 E32:AI32 E37:AI37 E42:AI42 E47:AI47 E52:AI52 E57:AI57 E62:AI62 E67:AI67 E72:AI72 E77:AI77 E82:AI82 E87:AI87 E92:AI92 E97:AI97 E102:AI102 E107:AI107 E112:AI112 E117:AI117 E122:AI122 E127:AI127 E132:AI132 E137:AI137 E142:AI142 E147:AI147 E152:AI152 E157:AI157 E162:AI162 E167:AI167 E172:AI172 E177:AI177 E182:AI182 E187:AI187 E192:AI192">
    <cfRule type="expression" dxfId="4" priority="407">
      <formula>OR(E17=1,E17=7)</formula>
    </cfRule>
    <cfRule type="expression" dxfId="3" priority="444">
      <formula>MOD(E17,7)+1=$AS$3</formula>
    </cfRule>
  </conditionalFormatting>
  <conditionalFormatting sqref="E18:AI18 E23:AI23 E28:AI28 E33:AI33 E38:AI38 E43:AI43 E48:AI48 E53:AI53 E58:AI58 E63:AI63 E68:AI68 E73:AI73 E78:AI78 E83:AI83 E88:AI88 E93:AI93 E98:AI98 E103:AI103 E108:AI108 E113:AI113 E118:AI118 E123:AI123 E128:AI128 E133:AI133 E138:AI138 E143:AI143 E148:AI148 E153:AI153 E158:AI158 E163:AI163 E168:AI168 E173:AI173 E178:AI178 E183:AI183 E188:AI188 E193:AI193">
    <cfRule type="expression" dxfId="2" priority="515">
      <formula>MOD(E17,7)+1=$AS$3</formula>
    </cfRule>
  </conditionalFormatting>
  <conditionalFormatting sqref="E19:AI19 E24:AI24 E29:AI29 E34:AI34 E39:AI39 E44:AI44 E49:AI49 E54:AI54 E59:AI59 E64:AI64 E69:AI69 E74:AI74 E79:AI79 E84:AI84 E89:AI89 E94:AI94 E99:AI99 E104:AI104 E109:AI109 E114:AI114 E119:AI119 E124:AI124 E129:AI129 E134:AI134 E139:AI139 E144:AI144 E149:AI149 E154:AI154 E159:AI159 E164:AI164 E169:AI169 E174:AI174 E179:AI179 E184:AI184 E189:AI189 E194:AI194">
    <cfRule type="expression" dxfId="1" priority="551">
      <formula>MOD(E17,7)+1=$AS$3</formula>
    </cfRule>
  </conditionalFormatting>
  <conditionalFormatting sqref="E20:AI20 E25:AI25 E30:AI30 E35:AI35 E40:AI40 E45:AI45 E50:AI50 E55:AI55 E60:AI60 E65:AI65 E70:AI70 E75:AI75 E80:AI80 E85:AI85 E90:AI90 E95:AI95 E100:AI100 E105:AI105 E110:AI110 E115:AI115 E120:AI120 E125:AI125 E130:AI130 E135:AI135 E140:AI140 E145:AI145 E150:AI150 E155:AI155 E160:AI160 E165:AI165 E170:AI170 E175:AI175 E180:AI180 E185:AI185 E190:AI190 E195:AI195">
    <cfRule type="expression" dxfId="0" priority="587">
      <formula>MOD(E17,7)+1=$AS$3</formula>
    </cfRule>
  </conditionalFormatting>
  <printOptions horizontalCentered="1"/>
  <pageMargins left="0.51181102362204722" right="0.51181102362204722" top="0.74803149606299213" bottom="0.59055118110236227" header="0.31496062992125984" footer="0.31496062992125984"/>
  <pageSetup paperSize="9" scale="69" fitToHeight="0" orientation="landscape" r:id="rId1"/>
  <headerFooter>
    <oddFooter>&amp;C&amp;P</oddFooter>
  </headerFooter>
  <rowBreaks count="3" manualBreakCount="3">
    <brk id="90" max="38" man="1"/>
    <brk id="130" max="38" man="1"/>
    <brk id="170" max="38"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入力シート①</vt:lpstr>
      <vt:lpstr>入力シート②</vt:lpstr>
      <vt:lpstr>印刷用シート</vt:lpstr>
      <vt:lpstr>印刷用シート!Print_Area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財産管理課</dc:creator>
  <cp:lastModifiedBy>財産管理課</cp:lastModifiedBy>
  <cp:lastPrinted>2026-03-07T09:10:48Z</cp:lastPrinted>
  <dcterms:created xsi:type="dcterms:W3CDTF">2025-09-08T05:23:15Z</dcterms:created>
  <dcterms:modified xsi:type="dcterms:W3CDTF">2026-03-07T09:18:59Z</dcterms:modified>
</cp:coreProperties>
</file>