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admin\Desktop\"/>
    </mc:Choice>
  </mc:AlternateContent>
  <xr:revisionPtr revIDLastSave="0" documentId="10_ncr:8100000_{1C967B73-051A-4835-B167-2A198D33744C}" xr6:coauthVersionLast="33" xr6:coauthVersionMax="33" xr10:uidLastSave="{00000000-0000-0000-0000-000000000000}"/>
  <workbookProtection workbookAlgorithmName="SHA-512" workbookHashValue="kQDpB9izXNUuCJ/9JAvwZjruvSpn0pvF7UKBDDkmEsAeCMbDTS30M71lVA7iuQ/R5RLZS2TTHXa9hncOEsXZAQ==" workbookSaltValue="Fn1za3T2TYY3JjsX3owbPg==" workbookSpinCount="100000" lockStructure="1"/>
  <bookViews>
    <workbookView xWindow="0" yWindow="0" windowWidth="15345" windowHeight="4380"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<sst xmlns="http://schemas.openxmlformats.org/spreadsheetml/2006/main" count="232" uniqueCount="120">
  <si>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</si>
  <si>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</si>
  <si>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</si>
  <si>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</si>
  <si>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</si>
  <si>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</si>
  <si>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</si>
  <si>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</si>
  <si>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</si>
  <si>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</si>
  <si>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</si>
  <si>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</si>
  <si>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</si>
  <si>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</si>
  <si>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</si>
  <si>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</si>
  <si>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</si>
  <si>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</si>
  <si>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</si>
  <si>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</si>
  <si>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</si>
  <si>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</si>
  <si>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</si>
  <si>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</si>
  <si>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</si>
  <si>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</si>
  <si>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</si>
  <si>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</si>
  <si>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</si>
  <si>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</si>
  <si>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</si>
  <si>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</si>
  <si>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</si>
  <si>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</si>
  <si>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</si>
  <si>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</si>
  <si>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</si>
  <si>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</si>
  <si>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</si>
  <si>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</si>
  <si>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</si>
  <si>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</si>
  <si>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</si>
  <si>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</si>
  <si>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</si>
  <si>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</si>
  <si>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</si>
  <si>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</si>
  <si>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</si>
  <si>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</si>
  <si>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</si>
  <si>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</si>
  <si>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</si>
  <si>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</si>
  <si>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</si>
  <si>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</si>
  <si>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</si>
  <si>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</si>
  <si>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</si>
  <si>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</si>
  <si>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</si>
  <si>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</si>
  <si>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</si>
  <si>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</si>
  <si>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</si>
  <si>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</si>
  <si>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</si>
  <si>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</si>
  <si>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</si>
  <si>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</si>
  <si>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</si>
  <si>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</si>
  <si>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</si>
  <si>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</si>
  <si>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</si>
  <si>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</si>
  <si>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</si>
  <si>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</si>
  <si>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</si>
  <si>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</si>
  <si>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</si>
  <si>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</si>
  <si>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</si>
  <si>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</si>
  <si>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</si>
  <si>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</si>
  <si>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</si>
  <si>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</si>
  <si>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</si>
  <si>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</si>
  <si>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</si>
  <si>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</si>
  <si>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</si>
  <si>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</si>
  <si>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</si>
  <si>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</si>
  <si>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</si>
  <si>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</si>
  <si>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</si>
  <si>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</si>
  <si>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</si>
  <si>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</si>
  <si>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</si>
  <si>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</si>
  <si>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</si>
  <si>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</si>
  <si>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</si>
  <si>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</si>
  <si>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</si>
  <si>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</si>
  <si>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</si>
  <si>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</si>
  <si>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</si>
  <si>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</si>
  <si>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</si>
  <si>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</si>
  <si>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</si>
  <si>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管路更新率は、ほぼ類似団体平均値となっておりますが、管路経年化率は高く、法定耐用年数を経過した管路を多く保有している状況で、計画的な管路の更新を進めていく必要があります。</t>
    <rPh sb="0" eb="2">
      <t>カンロ</t>
    </rPh>
    <rPh sb="2" eb="4">
      <t>コウシン</t>
    </rPh>
    <rPh sb="4" eb="5">
      <t>リツ</t>
    </rPh>
    <rPh sb="9" eb="16">
      <t>ルイジダンタイヘイキンチ</t>
    </rPh>
    <rPh sb="26" eb="28">
      <t>カンロ</t>
    </rPh>
    <rPh sb="28" eb="31">
      <t>ケイネンカ</t>
    </rPh>
    <rPh sb="31" eb="32">
      <t>リツ</t>
    </rPh>
    <rPh sb="33" eb="34">
      <t>タカ</t>
    </rPh>
    <rPh sb="36" eb="38">
      <t>ホウテイ</t>
    </rPh>
    <rPh sb="38" eb="40">
      <t>タイヨウ</t>
    </rPh>
    <rPh sb="40" eb="42">
      <t>ネンスウ</t>
    </rPh>
    <rPh sb="43" eb="45">
      <t>ケイカ</t>
    </rPh>
    <rPh sb="47" eb="49">
      <t>カンロ</t>
    </rPh>
    <rPh sb="50" eb="51">
      <t>オオ</t>
    </rPh>
    <rPh sb="52" eb="54">
      <t>ホユウ</t>
    </rPh>
    <rPh sb="58" eb="60">
      <t>ジョウキョウ</t>
    </rPh>
    <rPh sb="62" eb="65">
      <t>ケイカクテキ</t>
    </rPh>
    <rPh sb="66" eb="68">
      <t>カンロ</t>
    </rPh>
    <rPh sb="69" eb="71">
      <t>コウシン</t>
    </rPh>
    <rPh sb="72" eb="73">
      <t>スス</t>
    </rPh>
    <rPh sb="77" eb="79">
      <t>ヒツヨウ</t>
    </rPh>
    <phoneticPr fontId="4"/>
  </si>
  <si>
    <t>経常収支比率は、類似団体平均値を下回っているものの、黒字基準である１００％は上回っております。
また、常に費用の抑制に努め、増加傾向となております。
企業債残高対給水収益比率は、配水場整備事業に伴う財源確保のため、企業債への依存度が高く、増加傾向にあります。
料金回収率は、人員削減等による費用の削減により、前年度に比べ上昇しております。
施設利用率は、高水準を維持しておりますが、有収率は低く、漏水等による収益に結びつかない水量が多いことが要因となっております。</t>
    <rPh sb="0" eb="6">
      <t>ケイジョウシュウシヒリツ</t>
    </rPh>
    <rPh sb="8" eb="12">
      <t>ルイジダンタイ</t>
    </rPh>
    <rPh sb="12" eb="15">
      <t>ヘイキンチ</t>
    </rPh>
    <rPh sb="16" eb="18">
      <t>シタマワ</t>
    </rPh>
    <rPh sb="26" eb="28">
      <t>クロジ</t>
    </rPh>
    <rPh sb="28" eb="30">
      <t>キジュン</t>
    </rPh>
    <rPh sb="38" eb="40">
      <t>ウワマワ</t>
    </rPh>
    <rPh sb="51" eb="52">
      <t>ツネ</t>
    </rPh>
    <rPh sb="53" eb="55">
      <t>ヒヨウ</t>
    </rPh>
    <rPh sb="56" eb="58">
      <t>ヨクセイ</t>
    </rPh>
    <rPh sb="59" eb="60">
      <t>ツト</t>
    </rPh>
    <rPh sb="62" eb="64">
      <t>ゾウカ</t>
    </rPh>
    <rPh sb="64" eb="66">
      <t>ケイコウ</t>
    </rPh>
    <rPh sb="75" eb="77">
      <t>キギョウ</t>
    </rPh>
    <rPh sb="77" eb="78">
      <t>サイ</t>
    </rPh>
    <rPh sb="78" eb="80">
      <t>ザンダカ</t>
    </rPh>
    <rPh sb="80" eb="81">
      <t>タイ</t>
    </rPh>
    <rPh sb="81" eb="83">
      <t>キュウスイ</t>
    </rPh>
    <rPh sb="83" eb="85">
      <t>シュウエキ</t>
    </rPh>
    <rPh sb="85" eb="87">
      <t>ヒリツ</t>
    </rPh>
    <rPh sb="89" eb="91">
      <t>ハイスイ</t>
    </rPh>
    <rPh sb="91" eb="92">
      <t>ジョウ</t>
    </rPh>
    <rPh sb="92" eb="94">
      <t>セイビ</t>
    </rPh>
    <rPh sb="94" eb="96">
      <t>ジギョウ</t>
    </rPh>
    <rPh sb="97" eb="98">
      <t>トモナ</t>
    </rPh>
    <rPh sb="99" eb="101">
      <t>ザイゲン</t>
    </rPh>
    <rPh sb="101" eb="103">
      <t>カクホ</t>
    </rPh>
    <rPh sb="107" eb="109">
      <t>キギョウ</t>
    </rPh>
    <rPh sb="109" eb="110">
      <t>サイ</t>
    </rPh>
    <rPh sb="112" eb="115">
      <t>イゾンド</t>
    </rPh>
    <rPh sb="116" eb="117">
      <t>タカ</t>
    </rPh>
    <rPh sb="119" eb="123">
      <t>ゾウカケイコウ</t>
    </rPh>
    <rPh sb="130" eb="132">
      <t>リョウキン</t>
    </rPh>
    <rPh sb="132" eb="134">
      <t>カイシュウ</t>
    </rPh>
    <rPh sb="134" eb="135">
      <t>リツ</t>
    </rPh>
    <rPh sb="137" eb="141">
      <t>ジンインサクゲン</t>
    </rPh>
    <rPh sb="141" eb="142">
      <t>トウ</t>
    </rPh>
    <rPh sb="145" eb="147">
      <t>ヒヨウ</t>
    </rPh>
    <rPh sb="148" eb="150">
      <t>サクゲン</t>
    </rPh>
    <rPh sb="154" eb="157">
      <t>ゼンネンド</t>
    </rPh>
    <rPh sb="158" eb="159">
      <t>クラ</t>
    </rPh>
    <rPh sb="160" eb="162">
      <t>ジョウショウ</t>
    </rPh>
    <rPh sb="170" eb="172">
      <t>シセツ</t>
    </rPh>
    <rPh sb="172" eb="174">
      <t>リヨウ</t>
    </rPh>
    <rPh sb="174" eb="175">
      <t>リツ</t>
    </rPh>
    <rPh sb="177" eb="180">
      <t>コウスイジュン</t>
    </rPh>
    <rPh sb="181" eb="183">
      <t>イジ</t>
    </rPh>
    <rPh sb="191" eb="194">
      <t>ユウシュウリツ</t>
    </rPh>
    <rPh sb="195" eb="196">
      <t>ヒク</t>
    </rPh>
    <rPh sb="198" eb="200">
      <t>ロウスイ</t>
    </rPh>
    <rPh sb="200" eb="201">
      <t>トウ</t>
    </rPh>
    <rPh sb="204" eb="206">
      <t>シュウエキ</t>
    </rPh>
    <rPh sb="207" eb="208">
      <t>ムス</t>
    </rPh>
    <rPh sb="213" eb="215">
      <t>スイリョウ</t>
    </rPh>
    <rPh sb="216" eb="217">
      <t>オオ</t>
    </rPh>
    <rPh sb="221" eb="223">
      <t>ヨウイン</t>
    </rPh>
    <phoneticPr fontId="4"/>
  </si>
  <si>
    <t>経常収支は、黒字で推移しており、概ね健全な経営状況であるといえます。
しかし、人口減少に伴う水需要の減少により、給水収益の増加が見込めない一方で、老朽管の更新に必要な費用の増加が見込まれます。
このようなことから、事業費用に必要な料金のあり方の検討や、企業債の適正な管理に努める必要があります。
また、水道水の安定供給のため、水道施設及び管路の計画的な更新を進め、安定した給水収益の確保を目標に、経営基盤の強化をより一層推進していく必要があります。</t>
    <rPh sb="0" eb="2">
      <t>ケイジョウ</t>
    </rPh>
    <rPh sb="2" eb="4">
      <t>シュウシ</t>
    </rPh>
    <rPh sb="6" eb="8">
      <t>クロジ</t>
    </rPh>
    <rPh sb="9" eb="11">
      <t>スイイ</t>
    </rPh>
    <rPh sb="16" eb="17">
      <t>オオム</t>
    </rPh>
    <rPh sb="18" eb="20">
      <t>ケンゼン</t>
    </rPh>
    <rPh sb="21" eb="25">
      <t>ケイエイジョウキョウ</t>
    </rPh>
    <rPh sb="39" eb="41">
      <t>ジンコウ</t>
    </rPh>
    <rPh sb="41" eb="43">
      <t>ゲンショウ</t>
    </rPh>
    <rPh sb="44" eb="45">
      <t>トモナ</t>
    </rPh>
    <rPh sb="46" eb="47">
      <t>ミズ</t>
    </rPh>
    <rPh sb="47" eb="49">
      <t>ジュヨウ</t>
    </rPh>
    <rPh sb="50" eb="52">
      <t>ゲンショウ</t>
    </rPh>
    <rPh sb="56" eb="58">
      <t>キュウスイ</t>
    </rPh>
    <rPh sb="58" eb="60">
      <t>シュウエキ</t>
    </rPh>
    <rPh sb="61" eb="63">
      <t>ゾウカ</t>
    </rPh>
    <rPh sb="64" eb="66">
      <t>ミコ</t>
    </rPh>
    <rPh sb="69" eb="71">
      <t>イッポウ</t>
    </rPh>
    <rPh sb="73" eb="75">
      <t>ロウキュウ</t>
    </rPh>
    <rPh sb="75" eb="76">
      <t>カン</t>
    </rPh>
    <rPh sb="77" eb="79">
      <t>コウシン</t>
    </rPh>
    <rPh sb="80" eb="82">
      <t>ヒツヨウ</t>
    </rPh>
    <rPh sb="83" eb="85">
      <t>ヒヨウ</t>
    </rPh>
    <rPh sb="86" eb="88">
      <t>ゾウカ</t>
    </rPh>
    <rPh sb="89" eb="91">
      <t>ミコ</t>
    </rPh>
    <rPh sb="107" eb="109">
      <t>ジギョウ</t>
    </rPh>
    <rPh sb="122" eb="124">
      <t>ケントウ</t>
    </rPh>
    <rPh sb="126" eb="128">
      <t>キギョウ</t>
    </rPh>
    <rPh sb="128" eb="129">
      <t>サイ</t>
    </rPh>
    <rPh sb="139" eb="141">
      <t>ヒツヨウ</t>
    </rPh>
    <rPh sb="151" eb="154">
      <t>スイドウスイ</t>
    </rPh>
    <rPh sb="155" eb="157">
      <t>アンテイ</t>
    </rPh>
    <rPh sb="157" eb="159">
      <t>キョウキュウ</t>
    </rPh>
    <rPh sb="182" eb="184">
      <t>アンテイ</t>
    </rPh>
    <rPh sb="186" eb="188">
      <t>キュウスイ</t>
    </rPh>
    <rPh sb="188" eb="190">
      <t>シュウエキ</t>
    </rPh>
    <rPh sb="191" eb="193">
      <t>カクホ</t>
    </rPh>
    <rPh sb="194" eb="196">
      <t>モクヒョウ</t>
    </rPh>
    <rPh sb="198" eb="200">
      <t>ケイエイ</t>
    </rPh>
    <rPh sb="200" eb="202">
      <t>キバン</t>
    </rPh>
    <rPh sb="203" eb="205">
      <t>キョウカ</t>
    </rPh>
    <rPh sb="208" eb="210">
      <t>イッソウ</t>
    </rPh>
    <rPh sb="210" eb="212">
      <t>スイシン</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</si>
</sst>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0.96</c:v>
                </c:pt>
                <c:pt idx="1">
                  <c:v>1.1299999999999999</c:v>
                </c:pt>
                <c:pt idx="2">
                  <c:v>0.73</c:v>
                </c:pt>
                <c:pt idx="3">
                  <c:v>1.02</c:v>
                </c:pt>
                <c:pt idx="4">
                  <c:v>0.56999999999999995</c:v>
                </c:pt>
              </c:numCache>
            </c:numRef>
          </c:val>
          <c:extLst>
            <c:ext xmlns:c16="http://schemas.microsoft.com/office/drawing/2014/chart" uri="{C3380CC4-5D6E-409C-BE32-E72D297353CC}">
              <c16:uniqueId val="{00000000-A46C-4A83-9AE1-BF2FC4E488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A46C-4A83-9AE1-BF2FC4E488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72.75</c:v>
                </c:pt>
                <c:pt idx="1">
                  <c:v>72.010000000000005</c:v>
                </c:pt>
                <c:pt idx="2">
                  <c:v>78.099999999999994</c:v>
                </c:pt>
                <c:pt idx="3">
                  <c:v>77.28</c:v>
                </c:pt>
                <c:pt idx="4">
                  <c:v>77.17</c:v>
                </c:pt>
              </c:numCache>
            </c:numRef>
          </c:val>
          <c:extLst>
            <c:ext xmlns:c16="http://schemas.microsoft.com/office/drawing/2014/chart" uri="{C3380CC4-5D6E-409C-BE32-E72D297353CC}">
              <c16:uniqueId val="{00000000-5E95-49B6-AEB4-4C82A6C646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5E95-49B6-AEB4-4C82A6C646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81.900000000000006</c:v>
                </c:pt>
                <c:pt idx="1">
                  <c:v>82</c:v>
                </c:pt>
                <c:pt idx="2">
                  <c:v>82.1</c:v>
                </c:pt>
                <c:pt idx="3">
                  <c:v>82</c:v>
                </c:pt>
                <c:pt idx="4">
                  <c:v>81.900000000000006</c:v>
                </c:pt>
              </c:numCache>
            </c:numRef>
          </c:val>
          <c:extLst>
            <c:ext xmlns:c16="http://schemas.microsoft.com/office/drawing/2014/chart" uri="{C3380CC4-5D6E-409C-BE32-E72D297353CC}">
              <c16:uniqueId val="{00000000-F79D-4308-A8CC-87B6D91A35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F79D-4308-A8CC-87B6D91A35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110.21</c:v>
                </c:pt>
                <c:pt idx="1">
                  <c:v>101.23</c:v>
                </c:pt>
                <c:pt idx="2">
                  <c:v>106.81</c:v>
                </c:pt>
                <c:pt idx="3">
                  <c:v>107.27</c:v>
                </c:pt>
                <c:pt idx="4">
                  <c:v>108.67</c:v>
                </c:pt>
              </c:numCache>
            </c:numRef>
          </c:val>
          <c:extLst>
            <c:ext xmlns:c16="http://schemas.microsoft.com/office/drawing/2014/chart" uri="{C3380CC4-5D6E-409C-BE32-E72D297353CC}">
              <c16:uniqueId val="{00000000-3448-4B30-AAA3-CC7CFBFCD2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3448-4B30-AAA3-CC7CFBFCD2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21.05</c:v>
                </c:pt>
                <c:pt idx="1">
                  <c:v>40.619999999999997</c:v>
                </c:pt>
                <c:pt idx="2">
                  <c:v>41.96</c:v>
                </c:pt>
                <c:pt idx="3">
                  <c:v>43.39</c:v>
                </c:pt>
                <c:pt idx="4">
                  <c:v>44.92</c:v>
                </c:pt>
              </c:numCache>
            </c:numRef>
          </c:val>
          <c:extLst>
            <c:ext xmlns:c16="http://schemas.microsoft.com/office/drawing/2014/chart" uri="{C3380CC4-5D6E-409C-BE32-E72D297353CC}">
              <c16:uniqueId val="{00000000-F41B-439D-A926-C1F4988388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F41B-439D-A926-C1F4988388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15.44</c:v>
                </c:pt>
                <c:pt idx="1">
                  <c:v>15.47</c:v>
                </c:pt>
                <c:pt idx="2">
                  <c:v>22.92</c:v>
                </c:pt>
                <c:pt idx="3">
                  <c:v>28.44</c:v>
                </c:pt>
                <c:pt idx="4">
                  <c:v>27.96</c:v>
                </c:pt>
              </c:numCache>
            </c:numRef>
          </c:val>
          <c:extLst>
            <c:ext xmlns:c16="http://schemas.microsoft.com/office/drawing/2014/chart" uri="{C3380CC4-5D6E-409C-BE32-E72D297353CC}">
              <c16:uniqueId val="{00000000-D9FC-428F-A1C7-66D800B188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D9FC-428F-A1C7-66D800B188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2B-463F-B324-5E11C52219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0B2B-463F-B324-5E11C52219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437.17</c:v>
                </c:pt>
                <c:pt idx="1">
                  <c:v>287.89</c:v>
                </c:pt>
                <c:pt idx="2">
                  <c:v>308.63</c:v>
                </c:pt>
                <c:pt idx="3">
                  <c:v>268.93</c:v>
                </c:pt>
                <c:pt idx="4">
                  <c:v>359.16</c:v>
                </c:pt>
              </c:numCache>
            </c:numRef>
          </c:val>
          <c:extLst>
            <c:ext xmlns:c16="http://schemas.microsoft.com/office/drawing/2014/chart" uri="{C3380CC4-5D6E-409C-BE32-E72D297353CC}">
              <c16:uniqueId val="{00000000-2994-4367-BAC6-5D28FCBBF9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2994-4367-BAC6-5D28FCBBF9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379.71</c:v>
                </c:pt>
                <c:pt idx="1">
                  <c:v>387.81</c:v>
                </c:pt>
                <c:pt idx="2">
                  <c:v>390.88</c:v>
                </c:pt>
                <c:pt idx="3">
                  <c:v>394.83</c:v>
                </c:pt>
                <c:pt idx="4">
                  <c:v>394.97</c:v>
                </c:pt>
              </c:numCache>
            </c:numRef>
          </c:val>
          <c:extLst>
            <c:ext xmlns:c16="http://schemas.microsoft.com/office/drawing/2014/chart" uri="{C3380CC4-5D6E-409C-BE32-E72D297353CC}">
              <c16:uniqueId val="{00000000-721E-4A11-9532-0CAEA6B820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721E-4A11-9532-0CAEA6B820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103.82</c:v>
                </c:pt>
                <c:pt idx="1">
                  <c:v>95.91</c:v>
                </c:pt>
                <c:pt idx="2">
                  <c:v>103</c:v>
                </c:pt>
                <c:pt idx="3">
                  <c:v>102.79</c:v>
                </c:pt>
                <c:pt idx="4">
                  <c:v>104.32</c:v>
                </c:pt>
              </c:numCache>
            </c:numRef>
          </c:val>
          <c:extLst>
            <c:ext xmlns:c16="http://schemas.microsoft.com/office/drawing/2014/chart" uri="{C3380CC4-5D6E-409C-BE32-E72D297353CC}">
              <c16:uniqueId val="{00000000-5718-4DB1-9E78-9C6C2F649F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5718-4DB1-9E78-9C6C2F649F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138.94999999999999</c:v>
                </c:pt>
                <c:pt idx="1">
                  <c:v>150.59</c:v>
                </c:pt>
                <c:pt idx="2">
                  <c:v>140.34</c:v>
                </c:pt>
                <c:pt idx="3">
                  <c:v>141.35</c:v>
                </c:pt>
                <c:pt idx="4">
                  <c:v>139.31</c:v>
                </c:pt>
              </c:numCache>
            </c:numRef>
          </c:val>
          <c:extLst>
            <c:ext xmlns:c16="http://schemas.microsoft.com/office/drawing/2014/chart" uri="{C3380CC4-5D6E-409C-BE32-E72D297353CC}">
              <c16:uniqueId val="{00000000-B3EA-4809-9B6F-A783731B8B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B3EA-4809-9B6F-A783731B8B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90" zoomScaleNormal="90" workbookViewId="0">
      <selection activeCell="BI67" sqref="BI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三沢市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40227</v>
      </c>
      <c r="AM8" s="70"/>
      <c r="AN8" s="70"/>
      <c r="AO8" s="70"/>
      <c r="AP8" s="70"/>
      <c r="AQ8" s="70"/>
      <c r="AR8" s="70"/>
      <c r="AS8" s="70"/>
      <c r="AT8" s="66">
        <f>データ!$S$6</f>
        <v>119.87</v>
      </c>
      <c r="AU8" s="67"/>
      <c r="AV8" s="67"/>
      <c r="AW8" s="67"/>
      <c r="AX8" s="67"/>
      <c r="AY8" s="67"/>
      <c r="AZ8" s="67"/>
      <c r="BA8" s="67"/>
      <c r="BB8" s="69">
        <f>データ!$T$6</f>
        <v>335.59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75.78</v>
      </c>
      <c r="J10" s="67"/>
      <c r="K10" s="67"/>
      <c r="L10" s="67"/>
      <c r="M10" s="67"/>
      <c r="N10" s="67"/>
      <c r="O10" s="68"/>
      <c r="P10" s="69">
        <f>データ!$P$6</f>
        <v>100</v>
      </c>
      <c r="Q10" s="69"/>
      <c r="R10" s="69"/>
      <c r="S10" s="69"/>
      <c r="T10" s="69"/>
      <c r="U10" s="69"/>
      <c r="V10" s="69"/>
      <c r="W10" s="70">
        <f>データ!$Q$6</f>
        <v>2590</v>
      </c>
      <c r="X10" s="70"/>
      <c r="Y10" s="70"/>
      <c r="Z10" s="70"/>
      <c r="AA10" s="70"/>
      <c r="AB10" s="70"/>
      <c r="AC10" s="70"/>
      <c r="AD10" s="2"/>
      <c r="AE10" s="2"/>
      <c r="AF10" s="2"/>
      <c r="AG10" s="2"/>
      <c r="AH10" s="4"/>
      <c r="AI10" s="4"/>
      <c r="AJ10" s="4"/>
      <c r="AK10" s="4"/>
      <c r="AL10" s="70">
        <f>データ!$U$6</f>
        <v>39747</v>
      </c>
      <c r="AM10" s="70"/>
      <c r="AN10" s="70"/>
      <c r="AO10" s="70"/>
      <c r="AP10" s="70"/>
      <c r="AQ10" s="70"/>
      <c r="AR10" s="70"/>
      <c r="AS10" s="70"/>
      <c r="AT10" s="66">
        <f>データ!$V$6</f>
        <v>119.87</v>
      </c>
      <c r="AU10" s="67"/>
      <c r="AV10" s="67"/>
      <c r="AW10" s="67"/>
      <c r="AX10" s="67"/>
      <c r="AY10" s="67"/>
      <c r="AZ10" s="67"/>
      <c r="BA10" s="67"/>
      <c r="BB10" s="69">
        <f>データ!$W$6</f>
        <v>331.58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gntSP4OgZ0/aV/QWtme8GsBfGCCviPcifFTm5I56ICeDKiJY2JC9GX/iX4nXl8zc36EJPsj8cDfRPf1D2v1jQ==" saltValue="oJBq7cDCJCN+rRNDhBUJL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22071</v>
      </c>
      <c r="D6" s="33">
        <f t="shared" si="3"/>
        <v>46</v>
      </c>
      <c r="E6" s="33">
        <f t="shared" si="3"/>
        <v>1</v>
      </c>
      <c r="F6" s="33">
        <f t="shared" si="3"/>
        <v>0</v>
      </c>
      <c r="G6" s="33">
        <f t="shared" si="3"/>
        <v>1</v>
      </c>
      <c r="H6" s="33" t="str">
        <f t="shared" si="3"/>
        <v>青森県　三沢市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75.78</v>
      </c>
      <c r="P6" s="34">
        <f t="shared" si="3"/>
        <v>100</v>
      </c>
      <c r="Q6" s="34">
        <f t="shared" si="3"/>
        <v>2590</v>
      </c>
      <c r="R6" s="34">
        <f t="shared" si="3"/>
        <v>40227</v>
      </c>
      <c r="S6" s="34">
        <f t="shared" si="3"/>
        <v>119.87</v>
      </c>
      <c r="T6" s="34">
        <f t="shared" si="3"/>
        <v>335.59</v>
      </c>
      <c r="U6" s="34">
        <f t="shared" si="3"/>
        <v>39747</v>
      </c>
      <c r="V6" s="34">
        <f t="shared" si="3"/>
        <v>119.87</v>
      </c>
      <c r="W6" s="34">
        <f t="shared" si="3"/>
        <v>331.58</v>
      </c>
      <c r="X6" s="35">
        <f>IF(X7="",NA(),X7)</f>
        <v>110.21</v>
      </c>
      <c r="Y6" s="35">
        <f t="shared" ref="Y6:AG6" si="4">IF(Y7="",NA(),Y7)</f>
        <v>101.23</v>
      </c>
      <c r="Z6" s="35">
        <f t="shared" si="4"/>
        <v>106.81</v>
      </c>
      <c r="AA6" s="35">
        <f t="shared" si="4"/>
        <v>107.27</v>
      </c>
      <c r="AB6" s="35">
        <f t="shared" si="4"/>
        <v>108.67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437.17</v>
      </c>
      <c r="AU6" s="35">
        <f t="shared" ref="AU6:BC6" si="6">IF(AU7="",NA(),AU7)</f>
        <v>287.89</v>
      </c>
      <c r="AV6" s="35">
        <f t="shared" si="6"/>
        <v>308.63</v>
      </c>
      <c r="AW6" s="35">
        <f t="shared" si="6"/>
        <v>268.93</v>
      </c>
      <c r="AX6" s="35">
        <f t="shared" si="6"/>
        <v>359.16</v>
      </c>
      <c r="AY6" s="35">
        <f t="shared" si="6"/>
        <v>909.68</v>
      </c>
      <c r="AZ6" s="35">
        <f t="shared" si="6"/>
        <v>382.09</v>
      </c>
      <c r="BA6" s="35">
        <f t="shared" si="6"/>
        <v>371.31</v>
      </c>
      <c r="BB6" s="35">
        <f t="shared" si="6"/>
        <v>377.63</v>
      </c>
      <c r="BC6" s="35">
        <f t="shared" si="6"/>
        <v>357.34</v>
      </c>
      <c r="BD6" s="34" t="str">
        <f>IF(BD7="","",IF(BD7="-","【-】","【"&amp;SUBSTITUTE(TEXT(BD7,"#,##0.00"),"-","△")&amp;"】"))</f>
        <v>【264.34】</v>
      </c>
      <c r="BE6" s="35">
        <f>IF(BE7="",NA(),BE7)</f>
        <v>379.71</v>
      </c>
      <c r="BF6" s="35">
        <f t="shared" ref="BF6:BN6" si="7">IF(BF7="",NA(),BF7)</f>
        <v>387.81</v>
      </c>
      <c r="BG6" s="35">
        <f t="shared" si="7"/>
        <v>390.88</v>
      </c>
      <c r="BH6" s="35">
        <f t="shared" si="7"/>
        <v>394.83</v>
      </c>
      <c r="BI6" s="35">
        <f t="shared" si="7"/>
        <v>394.97</v>
      </c>
      <c r="BJ6" s="35">
        <f t="shared" si="7"/>
        <v>382.65</v>
      </c>
      <c r="BK6" s="35">
        <f t="shared" si="7"/>
        <v>385.06</v>
      </c>
      <c r="BL6" s="35">
        <f t="shared" si="7"/>
        <v>373.09</v>
      </c>
      <c r="BM6" s="35">
        <f t="shared" si="7"/>
        <v>364.71</v>
      </c>
      <c r="BN6" s="35">
        <f t="shared" si="7"/>
        <v>373.69</v>
      </c>
      <c r="BO6" s="34" t="str">
        <f>IF(BO7="","",IF(BO7="-","【-】","【"&amp;SUBSTITUTE(TEXT(BO7,"#,##0.00"),"-","△")&amp;"】"))</f>
        <v>【274.27】</v>
      </c>
      <c r="BP6" s="35">
        <f>IF(BP7="",NA(),BP7)</f>
        <v>103.82</v>
      </c>
      <c r="BQ6" s="35">
        <f t="shared" ref="BQ6:BY6" si="8">IF(BQ7="",NA(),BQ7)</f>
        <v>95.91</v>
      </c>
      <c r="BR6" s="35">
        <f t="shared" si="8"/>
        <v>103</v>
      </c>
      <c r="BS6" s="35">
        <f t="shared" si="8"/>
        <v>102.79</v>
      </c>
      <c r="BT6" s="35">
        <f t="shared" si="8"/>
        <v>104.32</v>
      </c>
      <c r="BU6" s="35">
        <f t="shared" si="8"/>
        <v>96.1</v>
      </c>
      <c r="BV6" s="35">
        <f t="shared" si="8"/>
        <v>99.07</v>
      </c>
      <c r="BW6" s="35">
        <f t="shared" si="8"/>
        <v>99.99</v>
      </c>
      <c r="BX6" s="35">
        <f t="shared" si="8"/>
        <v>100.65</v>
      </c>
      <c r="BY6" s="35">
        <f t="shared" si="8"/>
        <v>99.87</v>
      </c>
      <c r="BZ6" s="34" t="str">
        <f>IF(BZ7="","",IF(BZ7="-","【-】","【"&amp;SUBSTITUTE(TEXT(BZ7,"#,##0.00"),"-","△")&amp;"】"))</f>
        <v>【104.36】</v>
      </c>
      <c r="CA6" s="35">
        <f>IF(CA7="",NA(),CA7)</f>
        <v>138.94999999999999</v>
      </c>
      <c r="CB6" s="35">
        <f t="shared" ref="CB6:CJ6" si="9">IF(CB7="",NA(),CB7)</f>
        <v>150.59</v>
      </c>
      <c r="CC6" s="35">
        <f t="shared" si="9"/>
        <v>140.34</v>
      </c>
      <c r="CD6" s="35">
        <f t="shared" si="9"/>
        <v>141.35</v>
      </c>
      <c r="CE6" s="35">
        <f t="shared" si="9"/>
        <v>139.31</v>
      </c>
      <c r="CF6" s="35">
        <f t="shared" si="9"/>
        <v>178.39</v>
      </c>
      <c r="CG6" s="35">
        <f t="shared" si="9"/>
        <v>173.03</v>
      </c>
      <c r="CH6" s="35">
        <f t="shared" si="9"/>
        <v>171.15</v>
      </c>
      <c r="CI6" s="35">
        <f t="shared" si="9"/>
        <v>170.19</v>
      </c>
      <c r="CJ6" s="35">
        <f t="shared" si="9"/>
        <v>171.81</v>
      </c>
      <c r="CK6" s="34" t="str">
        <f>IF(CK7="","",IF(CK7="-","【-】","【"&amp;SUBSTITUTE(TEXT(CK7,"#,##0.00"),"-","△")&amp;"】"))</f>
        <v>【165.71】</v>
      </c>
      <c r="CL6" s="35">
        <f>IF(CL7="",NA(),CL7)</f>
        <v>72.75</v>
      </c>
      <c r="CM6" s="35">
        <f t="shared" ref="CM6:CU6" si="10">IF(CM7="",NA(),CM7)</f>
        <v>72.010000000000005</v>
      </c>
      <c r="CN6" s="35">
        <f t="shared" si="10"/>
        <v>78.099999999999994</v>
      </c>
      <c r="CO6" s="35">
        <f t="shared" si="10"/>
        <v>77.28</v>
      </c>
      <c r="CP6" s="35">
        <f t="shared" si="10"/>
        <v>77.17</v>
      </c>
      <c r="CQ6" s="35">
        <f t="shared" si="10"/>
        <v>59.23</v>
      </c>
      <c r="CR6" s="35">
        <f t="shared" si="10"/>
        <v>58.58</v>
      </c>
      <c r="CS6" s="35">
        <f t="shared" si="10"/>
        <v>58.53</v>
      </c>
      <c r="CT6" s="35">
        <f t="shared" si="10"/>
        <v>59.01</v>
      </c>
      <c r="CU6" s="35">
        <f t="shared" si="10"/>
        <v>60.03</v>
      </c>
      <c r="CV6" s="34" t="str">
        <f>IF(CV7="","",IF(CV7="-","【-】","【"&amp;SUBSTITUTE(TEXT(CV7,"#,##0.00"),"-","△")&amp;"】"))</f>
        <v>【60.41】</v>
      </c>
      <c r="CW6" s="35">
        <f>IF(CW7="",NA(),CW7)</f>
        <v>81.900000000000006</v>
      </c>
      <c r="CX6" s="35">
        <f t="shared" ref="CX6:DF6" si="11">IF(CX7="",NA(),CX7)</f>
        <v>82</v>
      </c>
      <c r="CY6" s="35">
        <f t="shared" si="11"/>
        <v>82.1</v>
      </c>
      <c r="CZ6" s="35">
        <f t="shared" si="11"/>
        <v>82</v>
      </c>
      <c r="DA6" s="35">
        <f t="shared" si="11"/>
        <v>81.900000000000006</v>
      </c>
      <c r="DB6" s="35">
        <f t="shared" si="11"/>
        <v>85.53</v>
      </c>
      <c r="DC6" s="35">
        <f t="shared" si="11"/>
        <v>85.23</v>
      </c>
      <c r="DD6" s="35">
        <f t="shared" si="11"/>
        <v>85.26</v>
      </c>
      <c r="DE6" s="35">
        <f t="shared" si="11"/>
        <v>85.37</v>
      </c>
      <c r="DF6" s="35">
        <f t="shared" si="11"/>
        <v>84.81</v>
      </c>
      <c r="DG6" s="34" t="str">
        <f>IF(DG7="","",IF(DG7="-","【-】","【"&amp;SUBSTITUTE(TEXT(DG7,"#,##0.00"),"-","△")&amp;"】"))</f>
        <v>【89.93】</v>
      </c>
      <c r="DH6" s="35">
        <f>IF(DH7="",NA(),DH7)</f>
        <v>21.05</v>
      </c>
      <c r="DI6" s="35">
        <f t="shared" ref="DI6:DQ6" si="12">IF(DI7="",NA(),DI7)</f>
        <v>40.619999999999997</v>
      </c>
      <c r="DJ6" s="35">
        <f t="shared" si="12"/>
        <v>41.96</v>
      </c>
      <c r="DK6" s="35">
        <f t="shared" si="12"/>
        <v>43.39</v>
      </c>
      <c r="DL6" s="35">
        <f t="shared" si="12"/>
        <v>44.92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15.44</v>
      </c>
      <c r="DT6" s="35">
        <f t="shared" ref="DT6:EB6" si="13">IF(DT7="",NA(),DT7)</f>
        <v>15.47</v>
      </c>
      <c r="DU6" s="35">
        <f t="shared" si="13"/>
        <v>22.92</v>
      </c>
      <c r="DV6" s="35">
        <f t="shared" si="13"/>
        <v>28.44</v>
      </c>
      <c r="DW6" s="35">
        <f t="shared" si="13"/>
        <v>27.96</v>
      </c>
      <c r="DX6" s="35">
        <f t="shared" si="13"/>
        <v>8.39</v>
      </c>
      <c r="DY6" s="35">
        <f t="shared" si="13"/>
        <v>10.09</v>
      </c>
      <c r="DZ6" s="35">
        <f t="shared" si="13"/>
        <v>10.54</v>
      </c>
      <c r="EA6" s="35">
        <f t="shared" si="13"/>
        <v>12.03</v>
      </c>
      <c r="EB6" s="35">
        <f t="shared" si="13"/>
        <v>12.19</v>
      </c>
      <c r="EC6" s="34" t="str">
        <f>IF(EC7="","",IF(EC7="-","【-】","【"&amp;SUBSTITUTE(TEXT(EC7,"#,##0.00"),"-","△")&amp;"】"))</f>
        <v>【15.89】</v>
      </c>
      <c r="ED6" s="35">
        <f>IF(ED7="",NA(),ED7)</f>
        <v>0.96</v>
      </c>
      <c r="EE6" s="35">
        <f t="shared" ref="EE6:EM6" si="14">IF(EE7="",NA(),EE7)</f>
        <v>1.1299999999999999</v>
      </c>
      <c r="EF6" s="35">
        <f t="shared" si="14"/>
        <v>0.73</v>
      </c>
      <c r="EG6" s="35">
        <f t="shared" si="14"/>
        <v>1.02</v>
      </c>
      <c r="EH6" s="35">
        <f t="shared" si="14"/>
        <v>0.56999999999999995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22071</v>
      </c>
      <c r="D7" s="37">
        <v>46</v>
      </c>
      <c r="E7" s="37">
        <v>1</v>
      </c>
      <c r="F7" s="37">
        <v>0</v>
      </c>
      <c r="G7" s="37">
        <v>1</v>
      </c>
      <c r="H7" s="37" t="s">
        <v>105</v>
      </c>
      <c r="I7" s="37" t="s">
        <v>106</v>
      </c>
      <c r="J7" s="37" t="s">
        <v>107</v>
      </c>
      <c r="K7" s="37" t="s">
        <v>108</v>
      </c>
      <c r="L7" s="37" t="s">
        <v>109</v>
      </c>
      <c r="M7" s="37" t="s">
        <v>110</v>
      </c>
      <c r="N7" s="38" t="s">
        <v>111</v>
      </c>
      <c r="O7" s="38">
        <v>75.78</v>
      </c>
      <c r="P7" s="38">
        <v>100</v>
      </c>
      <c r="Q7" s="38">
        <v>2590</v>
      </c>
      <c r="R7" s="38">
        <v>40227</v>
      </c>
      <c r="S7" s="38">
        <v>119.87</v>
      </c>
      <c r="T7" s="38">
        <v>335.59</v>
      </c>
      <c r="U7" s="38">
        <v>39747</v>
      </c>
      <c r="V7" s="38">
        <v>119.87</v>
      </c>
      <c r="W7" s="38">
        <v>331.58</v>
      </c>
      <c r="X7" s="38">
        <v>110.21</v>
      </c>
      <c r="Y7" s="38">
        <v>101.23</v>
      </c>
      <c r="Z7" s="38">
        <v>106.81</v>
      </c>
      <c r="AA7" s="38">
        <v>107.27</v>
      </c>
      <c r="AB7" s="38">
        <v>108.67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437.17</v>
      </c>
      <c r="AU7" s="38">
        <v>287.89</v>
      </c>
      <c r="AV7" s="38">
        <v>308.63</v>
      </c>
      <c r="AW7" s="38">
        <v>268.93</v>
      </c>
      <c r="AX7" s="38">
        <v>359.16</v>
      </c>
      <c r="AY7" s="38">
        <v>909.68</v>
      </c>
      <c r="AZ7" s="38">
        <v>382.09</v>
      </c>
      <c r="BA7" s="38">
        <v>371.31</v>
      </c>
      <c r="BB7" s="38">
        <v>377.63</v>
      </c>
      <c r="BC7" s="38">
        <v>357.34</v>
      </c>
      <c r="BD7" s="38">
        <v>264.33999999999997</v>
      </c>
      <c r="BE7" s="38">
        <v>379.71</v>
      </c>
      <c r="BF7" s="38">
        <v>387.81</v>
      </c>
      <c r="BG7" s="38">
        <v>390.88</v>
      </c>
      <c r="BH7" s="38">
        <v>394.83</v>
      </c>
      <c r="BI7" s="38">
        <v>394.97</v>
      </c>
      <c r="BJ7" s="38">
        <v>382.65</v>
      </c>
      <c r="BK7" s="38">
        <v>385.06</v>
      </c>
      <c r="BL7" s="38">
        <v>373.09</v>
      </c>
      <c r="BM7" s="38">
        <v>364.71</v>
      </c>
      <c r="BN7" s="38">
        <v>373.69</v>
      </c>
      <c r="BO7" s="38">
        <v>274.27</v>
      </c>
      <c r="BP7" s="38">
        <v>103.82</v>
      </c>
      <c r="BQ7" s="38">
        <v>95.91</v>
      </c>
      <c r="BR7" s="38">
        <v>103</v>
      </c>
      <c r="BS7" s="38">
        <v>102.79</v>
      </c>
      <c r="BT7" s="38">
        <v>104.32</v>
      </c>
      <c r="BU7" s="38">
        <v>96.1</v>
      </c>
      <c r="BV7" s="38">
        <v>99.07</v>
      </c>
      <c r="BW7" s="38">
        <v>99.99</v>
      </c>
      <c r="BX7" s="38">
        <v>100.65</v>
      </c>
      <c r="BY7" s="38">
        <v>99.87</v>
      </c>
      <c r="BZ7" s="38">
        <v>104.36</v>
      </c>
      <c r="CA7" s="38">
        <v>138.94999999999999</v>
      </c>
      <c r="CB7" s="38">
        <v>150.59</v>
      </c>
      <c r="CC7" s="38">
        <v>140.34</v>
      </c>
      <c r="CD7" s="38">
        <v>141.35</v>
      </c>
      <c r="CE7" s="38">
        <v>139.31</v>
      </c>
      <c r="CF7" s="38">
        <v>178.39</v>
      </c>
      <c r="CG7" s="38">
        <v>173.03</v>
      </c>
      <c r="CH7" s="38">
        <v>171.15</v>
      </c>
      <c r="CI7" s="38">
        <v>170.19</v>
      </c>
      <c r="CJ7" s="38">
        <v>171.81</v>
      </c>
      <c r="CK7" s="38">
        <v>165.71</v>
      </c>
      <c r="CL7" s="38">
        <v>72.75</v>
      </c>
      <c r="CM7" s="38">
        <v>72.010000000000005</v>
      </c>
      <c r="CN7" s="38">
        <v>78.099999999999994</v>
      </c>
      <c r="CO7" s="38">
        <v>77.28</v>
      </c>
      <c r="CP7" s="38">
        <v>77.17</v>
      </c>
      <c r="CQ7" s="38">
        <v>59.23</v>
      </c>
      <c r="CR7" s="38">
        <v>58.58</v>
      </c>
      <c r="CS7" s="38">
        <v>58.53</v>
      </c>
      <c r="CT7" s="38">
        <v>59.01</v>
      </c>
      <c r="CU7" s="38">
        <v>60.03</v>
      </c>
      <c r="CV7" s="38">
        <v>60.41</v>
      </c>
      <c r="CW7" s="38">
        <v>81.900000000000006</v>
      </c>
      <c r="CX7" s="38">
        <v>82</v>
      </c>
      <c r="CY7" s="38">
        <v>82.1</v>
      </c>
      <c r="CZ7" s="38">
        <v>82</v>
      </c>
      <c r="DA7" s="38">
        <v>81.900000000000006</v>
      </c>
      <c r="DB7" s="38">
        <v>85.53</v>
      </c>
      <c r="DC7" s="38">
        <v>85.23</v>
      </c>
      <c r="DD7" s="38">
        <v>85.26</v>
      </c>
      <c r="DE7" s="38">
        <v>85.37</v>
      </c>
      <c r="DF7" s="38">
        <v>84.81</v>
      </c>
      <c r="DG7" s="38">
        <v>89.93</v>
      </c>
      <c r="DH7" s="38">
        <v>21.05</v>
      </c>
      <c r="DI7" s="38">
        <v>40.619999999999997</v>
      </c>
      <c r="DJ7" s="38">
        <v>41.96</v>
      </c>
      <c r="DK7" s="38">
        <v>43.39</v>
      </c>
      <c r="DL7" s="38">
        <v>44.92</v>
      </c>
      <c r="DM7" s="38">
        <v>37.340000000000003</v>
      </c>
      <c r="DN7" s="38">
        <v>44.31</v>
      </c>
      <c r="DO7" s="38">
        <v>45.75</v>
      </c>
      <c r="DP7" s="38">
        <v>46.9</v>
      </c>
      <c r="DQ7" s="38">
        <v>47.28</v>
      </c>
      <c r="DR7" s="38">
        <v>48.12</v>
      </c>
      <c r="DS7" s="38">
        <v>15.44</v>
      </c>
      <c r="DT7" s="38">
        <v>15.47</v>
      </c>
      <c r="DU7" s="38">
        <v>22.92</v>
      </c>
      <c r="DV7" s="38">
        <v>28.44</v>
      </c>
      <c r="DW7" s="38">
        <v>27.96</v>
      </c>
      <c r="DX7" s="38">
        <v>8.39</v>
      </c>
      <c r="DY7" s="38">
        <v>10.09</v>
      </c>
      <c r="DZ7" s="38">
        <v>10.54</v>
      </c>
      <c r="EA7" s="38">
        <v>12.03</v>
      </c>
      <c r="EB7" s="38">
        <v>12.19</v>
      </c>
      <c r="EC7" s="38">
        <v>15.89</v>
      </c>
      <c r="ED7" s="38">
        <v>0.96</v>
      </c>
      <c r="EE7" s="38">
        <v>1.1299999999999999</v>
      </c>
      <c r="EF7" s="38">
        <v>0.73</v>
      </c>
      <c r="EG7" s="38">
        <v>1.02</v>
      </c>
      <c r="EH7" s="38">
        <v>0.56999999999999995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2019-01-31T02:08:13Z</cp:lastPrinted>
  <dcterms:created xsi:type="dcterms:W3CDTF">2018-12-03T08:25:36Z</dcterms:created>
  <dcterms:modified xsi:type="dcterms:W3CDTF">2019-02-01T00:24:43Z</dcterms:modified>
  <cp:category/>
</cp:coreProperties>
</file>