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esktop\30年度\H30 経営比較分析表\"/>
    </mc:Choice>
  </mc:AlternateContent>
  <workbookProtection workbookAlgorithmName="SHA-512" workbookHashValue="cSeJglZ0O0M1lHsHfL15rzsKwAgpi99IOAN7nOuDiT9Q59OMjYTg6MkrNI8n021lqF00jrgI8X0PVLLp1K5ThA==" workbookSaltValue="vlcy3cBNpFlvI8oqMC7vuQ==" workbookSpinCount="100000" lockStructure="1"/>
  <bookViews>
    <workbookView xWindow="0" yWindow="0" windowWidth="19200" windowHeight="1134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<sst xmlns="http://schemas.openxmlformats.org/spreadsheetml/2006/main" count="235" uniqueCount="119">
  <si>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</si>
  <si>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</si>
  <si>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</si>
  <si>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</si>
  <si>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</si>
  <si>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</si>
  <si>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</si>
  <si>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</si>
  <si>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</si>
  <si>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</si>
  <si>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</si>
  <si>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</si>
  <si>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</si>
  <si>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</si>
  <si>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</si>
  <si>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</si>
  <si>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</si>
  <si>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</si>
  <si>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</si>
  <si>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</si>
  <si>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</si>
  <si>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</si>
  <si>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</si>
  <si>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</si>
  <si>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</si>
  <si>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</si>
  <si>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</si>
  <si>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</si>
  <si>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</si>
  <si>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</si>
  <si>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</si>
  <si>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</si>
  <si>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</si>
  <si>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</si>
  <si>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</si>
  <si>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</si>
  <si>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</si>
  <si>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</si>
  <si>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</si>
  <si>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</si>
  <si>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</si>
  <si>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</si>
  <si>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</si>
  <si>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</si>
  <si>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</si>
  <si>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</si>
  <si>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</si>
  <si>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</si>
  <si>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</si>
  <si>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</si>
  <si>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</si>
  <si>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</si>
  <si>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</si>
  <si>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</si>
  <si>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</si>
  <si>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</si>
  <si>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</si>
  <si>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</si>
  <si>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</si>
  <si>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</si>
  <si>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</si>
  <si>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</si>
  <si>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</si>
  <si>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</si>
  <si>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</si>
  <si>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</si>
  <si>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</si>
  <si>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</si>
  <si>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</si>
  <si>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</si>
  <si>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</si>
  <si>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</si>
  <si>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</si>
  <si>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</si>
  <si>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</si>
  <si>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</si>
  <si>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</si>
  <si>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</si>
  <si>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</si>
  <si>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</si>
  <si>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</si>
  <si>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</si>
  <si>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</si>
  <si>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</si>
  <si>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</si>
  <si>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</si>
  <si>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</si>
  <si>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</si>
  <si>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</si>
  <si>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</si>
  <si>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</si>
  <si>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</si>
  <si>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</si>
  <si>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</si>
  <si>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</si>
  <si>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</si>
  <si>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</si>
  <si>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</si>
  <si>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</si>
  <si>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</si>
  <si>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</si>
  <si>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</si>
  <si>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</si>
  <si>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</si>
  <si>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久吉ダム水道企業団</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</si>
  <si>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</si>
  <si>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</si>
  <si>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</si>
  <si>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</si>
  <si>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</si>
  <si>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</si>
  <si>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</si>
  <si>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</si>
  <si>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</si>
  <si>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</si>
  <si>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</si>
  <si>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①経常収支比率100％以上、②累積欠損金比率も0％となっており健全な経営水準となっているが、⑤料金回収率は全国平均値及び類似団体値を下回っている。これは初期投資設備の減価償却費や企業債利息が経常費用を圧迫し、⑥給水原価が高額となり、結果的に料金回収率が低くなる要因となっている。
　③流動比率が類似団体値と比べて低い結果となっているが、④企業債残高対給水収益比率が極めて高く昨年度と比べ数値が大幅に減少してきているとおり、年間の償還元金が高額であることが要因となっている。現在は資本費平準化債を発行し償還に充てているため、当面の間はこれを利用し健全性を保てるものと考える。
　また、⑧有収率は前年度より若干減少しており、類似団体値と比べても低い数値となっている。数値の基礎となる配水量はH28～29の2ヶ年で行った漏水調査で発見された漏水箇所を修繕した効果により減少してきているが、有収水量が人口減少や節水意識の高まりにより減少してきておりこれが主な要因と考えられる。
　以上のことからも人口の減少による経営への影響は避けては通れない現状にあるため、今後も経費節減の継続に努めていく。また、近隣市町村の水道料金の格差を考慮しながら料金の見直しを適時適切に行っていく必要がある。
</t>
    <rPh sb="16" eb="18">
      <t>ルイセキ</t>
    </rPh>
    <rPh sb="18" eb="21">
      <t>ケッソンキン</t>
    </rPh>
    <rPh sb="21" eb="23">
      <t>ヒリツ</t>
    </rPh>
    <rPh sb="35" eb="37">
      <t>ケイエイ</t>
    </rPh>
    <rPh sb="148" eb="150">
      <t>ルイジ</t>
    </rPh>
    <rPh sb="150" eb="152">
      <t>ダンタイ</t>
    </rPh>
    <rPh sb="152" eb="153">
      <t>チ</t>
    </rPh>
    <rPh sb="154" eb="155">
      <t>クラ</t>
    </rPh>
    <rPh sb="170" eb="172">
      <t>キギョウ</t>
    </rPh>
    <rPh sb="172" eb="173">
      <t>サイ</t>
    </rPh>
    <rPh sb="173" eb="175">
      <t>ザンダカ</t>
    </rPh>
    <rPh sb="175" eb="176">
      <t>タイ</t>
    </rPh>
    <rPh sb="176" eb="178">
      <t>キュウスイ</t>
    </rPh>
    <rPh sb="178" eb="180">
      <t>シュウエキ</t>
    </rPh>
    <rPh sb="180" eb="182">
      <t>ヒリツ</t>
    </rPh>
    <rPh sb="183" eb="184">
      <t>キワ</t>
    </rPh>
    <rPh sb="186" eb="187">
      <t>タカ</t>
    </rPh>
    <rPh sb="188" eb="191">
      <t>サクネンド</t>
    </rPh>
    <rPh sb="192" eb="193">
      <t>クラ</t>
    </rPh>
    <rPh sb="194" eb="196">
      <t>スウチ</t>
    </rPh>
    <rPh sb="197" eb="199">
      <t>オオハバ</t>
    </rPh>
    <rPh sb="200" eb="202">
      <t>ゲンショウ</t>
    </rPh>
    <rPh sb="212" eb="214">
      <t>ネンカン</t>
    </rPh>
    <rPh sb="215" eb="217">
      <t>ショウカン</t>
    </rPh>
    <rPh sb="217" eb="219">
      <t>ガンキン</t>
    </rPh>
    <rPh sb="220" eb="222">
      <t>コウガク</t>
    </rPh>
    <rPh sb="228" eb="230">
      <t>ヨウイン</t>
    </rPh>
    <rPh sb="237" eb="239">
      <t>ゲンザイ</t>
    </rPh>
    <rPh sb="248" eb="250">
      <t>ハッコウ</t>
    </rPh>
    <rPh sb="251" eb="253">
      <t>ショウカン</t>
    </rPh>
    <rPh sb="254" eb="255">
      <t>ア</t>
    </rPh>
    <rPh sb="293" eb="295">
      <t>ユウシュウ</t>
    </rPh>
    <rPh sb="295" eb="296">
      <t>リツ</t>
    </rPh>
    <rPh sb="297" eb="299">
      <t>ゼンネン</t>
    </rPh>
    <rPh sb="299" eb="300">
      <t>ド</t>
    </rPh>
    <rPh sb="302" eb="304">
      <t>ジャッカン</t>
    </rPh>
    <rPh sb="304" eb="306">
      <t>ゲンショウ</t>
    </rPh>
    <rPh sb="311" eb="313">
      <t>ルイジ</t>
    </rPh>
    <rPh sb="313" eb="315">
      <t>ダンタイ</t>
    </rPh>
    <rPh sb="315" eb="316">
      <t>チ</t>
    </rPh>
    <rPh sb="317" eb="318">
      <t>クラ</t>
    </rPh>
    <rPh sb="321" eb="322">
      <t>ヒク</t>
    </rPh>
    <rPh sb="323" eb="325">
      <t>スウチ</t>
    </rPh>
    <rPh sb="332" eb="334">
      <t>スウチ</t>
    </rPh>
    <rPh sb="335" eb="337">
      <t>キソ</t>
    </rPh>
    <rPh sb="340" eb="342">
      <t>ハイスイ</t>
    </rPh>
    <rPh sb="342" eb="343">
      <t>リョウ</t>
    </rPh>
    <rPh sb="353" eb="354">
      <t>ネン</t>
    </rPh>
    <rPh sb="355" eb="356">
      <t>オコナ</t>
    </rPh>
    <rPh sb="358" eb="360">
      <t>ロウスイ</t>
    </rPh>
    <rPh sb="360" eb="362">
      <t>チョウサ</t>
    </rPh>
    <rPh sb="363" eb="365">
      <t>ハッケン</t>
    </rPh>
    <rPh sb="368" eb="370">
      <t>ロウスイ</t>
    </rPh>
    <rPh sb="370" eb="372">
      <t>カショ</t>
    </rPh>
    <rPh sb="373" eb="375">
      <t>シュウゼン</t>
    </rPh>
    <rPh sb="377" eb="379">
      <t>コウカ</t>
    </rPh>
    <rPh sb="382" eb="384">
      <t>ゲンショウ</t>
    </rPh>
    <rPh sb="392" eb="394">
      <t>ユウシュウ</t>
    </rPh>
    <rPh sb="394" eb="396">
      <t>スイリョウ</t>
    </rPh>
    <rPh sb="397" eb="399">
      <t>ジンコウ</t>
    </rPh>
    <rPh sb="399" eb="401">
      <t>ゲンショウ</t>
    </rPh>
    <rPh sb="402" eb="404">
      <t>セッスイ</t>
    </rPh>
    <rPh sb="404" eb="406">
      <t>イシキ</t>
    </rPh>
    <rPh sb="407" eb="408">
      <t>タカ</t>
    </rPh>
    <rPh sb="413" eb="415">
      <t>ゲンショウ</t>
    </rPh>
    <rPh sb="424" eb="425">
      <t>オモ</t>
    </rPh>
    <rPh sb="426" eb="428">
      <t>ヨウイン</t>
    </rPh>
    <rPh sb="429" eb="430">
      <t>カンガ</t>
    </rPh>
    <rPh sb="437" eb="439">
      <t>イジョウ</t>
    </rPh>
    <phoneticPr fontId="4"/>
  </si>
  <si>
    <t xml:space="preserve"> 耐用年数を経過した機器等の整備更新を優先的に行ってきたため管路の更新が先送りとなっており、②管路経年化率が高く③管路更新率が低い要因となっていた。昨年度からは老朽管の更新工事も進めてきている。
　①有形固定資産減価償却率のとおり資産の老朽化が進んできているため、H28～29年度にかけて行った漏水調査の結果を基に管路の更新を重点的に行い管路経年率を下げていきたい。
</t>
    <rPh sb="10" eb="12">
      <t>キキ</t>
    </rPh>
    <rPh sb="12" eb="13">
      <t>トウ</t>
    </rPh>
    <rPh sb="74" eb="77">
      <t>サクネンド</t>
    </rPh>
    <rPh sb="80" eb="82">
      <t>ロウキュウ</t>
    </rPh>
    <rPh sb="82" eb="83">
      <t>カン</t>
    </rPh>
    <rPh sb="84" eb="86">
      <t>コウシン</t>
    </rPh>
    <rPh sb="86" eb="88">
      <t>コウジ</t>
    </rPh>
    <rPh sb="89" eb="90">
      <t>スス</t>
    </rPh>
    <rPh sb="100" eb="102">
      <t>ユウケイ</t>
    </rPh>
    <rPh sb="102" eb="104">
      <t>コテイ</t>
    </rPh>
    <rPh sb="104" eb="106">
      <t>シサン</t>
    </rPh>
    <rPh sb="106" eb="108">
      <t>ゲンカ</t>
    </rPh>
    <rPh sb="108" eb="110">
      <t>ショウキャク</t>
    </rPh>
    <rPh sb="110" eb="111">
      <t>リツ</t>
    </rPh>
    <rPh sb="115" eb="117">
      <t>シサン</t>
    </rPh>
    <rPh sb="118" eb="121">
      <t>ロウキュウカ</t>
    </rPh>
    <rPh sb="122" eb="123">
      <t>スス</t>
    </rPh>
    <rPh sb="138" eb="140">
      <t>ネンド</t>
    </rPh>
    <rPh sb="144" eb="145">
      <t>オコナ</t>
    </rPh>
    <phoneticPr fontId="4"/>
  </si>
  <si>
    <t xml:space="preserve"> 現在、経常収支比率が100％以上であり累積欠損金も出ておらず経営の健全性を維持してきているが、給水原価が非常に高くなっているため引き続き経費削減に取り組んでいく。
　資産の老朽化対策としては、H28～29にかけて行った漏水調査の結果を基にできるだけ管路の更新を優先的に進めていく予定である。なお、更新に必要な財源は経常費用からの捻出が困難なため起債に頼らざるを得ない状態である。
　また、給水人口の減少による今後の経営への影響は避けては通れない現状のため、水道料金の見直しも近隣市町村の料金の格差是正を考慮しながら適時適切に行っていく必要がある。</t>
    <rPh sb="20" eb="22">
      <t>ルイセキ</t>
    </rPh>
    <rPh sb="22" eb="25">
      <t>ケッソンキン</t>
    </rPh>
    <rPh sb="26" eb="27">
      <t>デ</t>
    </rPh>
    <rPh sb="48" eb="50">
      <t>キュウスイ</t>
    </rPh>
    <rPh sb="50" eb="52">
      <t>ゲンカ</t>
    </rPh>
    <rPh sb="53" eb="55">
      <t>ヒジョウ</t>
    </rPh>
    <rPh sb="56" eb="57">
      <t>タカ</t>
    </rPh>
    <rPh sb="65" eb="66">
      <t>ヒ</t>
    </rPh>
    <rPh sb="67" eb="68">
      <t>ツヅ</t>
    </rPh>
    <rPh sb="69" eb="71">
      <t>ケイヒ</t>
    </rPh>
    <rPh sb="71" eb="73">
      <t>サクゲン</t>
    </rPh>
    <rPh sb="74" eb="75">
      <t>ト</t>
    </rPh>
    <rPh sb="76" eb="77">
      <t>ク</t>
    </rPh>
    <rPh sb="84" eb="86">
      <t>シサン</t>
    </rPh>
    <rPh sb="87" eb="89">
      <t>ロウキュウ</t>
    </rPh>
    <rPh sb="89" eb="90">
      <t>カ</t>
    </rPh>
    <rPh sb="90" eb="92">
      <t>タイサク</t>
    </rPh>
    <rPh sb="107" eb="108">
      <t>オコナ</t>
    </rPh>
    <rPh sb="110" eb="112">
      <t>ロウスイ</t>
    </rPh>
    <rPh sb="112" eb="114">
      <t>チョウサ</t>
    </rPh>
    <rPh sb="115" eb="117">
      <t>ケッカ</t>
    </rPh>
    <rPh sb="118" eb="119">
      <t>モト</t>
    </rPh>
    <rPh sb="125" eb="127">
      <t>カンロ</t>
    </rPh>
    <rPh sb="128" eb="130">
      <t>コウシン</t>
    </rPh>
    <rPh sb="131" eb="134">
      <t>ユウセンテキ</t>
    </rPh>
    <rPh sb="135" eb="136">
      <t>スス</t>
    </rPh>
    <rPh sb="155" eb="157">
      <t>ザイゲン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</si>
</sst>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5" fillId="0" borderId="9" xfId="0" applyFont="1" applyBorder="1" applyAlignment="1" applyProtection="1">
      <alignment horizontal="left" vertical="top" wrapText="1" shrinkToFit="1"/>
      <protection locked="0"/>
    </xf>
    <xf numFmtId="0" fontId="5" fillId="0" borderId="0" xfId="0" applyFont="1" applyBorder="1" applyAlignment="1" applyProtection="1">
      <alignment horizontal="left" vertical="top" wrapText="1" shrinkToFit="1"/>
      <protection locked="0"/>
    </xf>
    <xf numFmtId="0" fontId="5" fillId="0" borderId="10" xfId="0" applyFont="1" applyBorder="1" applyAlignment="1" applyProtection="1">
      <alignment horizontal="left" vertical="top" wrapText="1" shrinkToFi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0.01</c:v>
                </c:pt>
                <c:pt idx="1">
                  <c:v>0.1</c:v>
                </c:pt>
                <c:pt idx="2" formatCode="#,##0.00;&quot;△&quot;#,##0.00">
                  <c:v>0</c:v>
                </c:pt>
                <c:pt idx="3">
                  <c:v>0.1</c:v>
                </c:pt>
                <c:pt idx="4">
                  <c:v>0.05</c:v>
                </c:pt>
              </c:numCache>
            </c:numRef>
          </c:val>
          <c:extLst xmlns:c16r2="http://schemas.microsoft.com/office/drawing/2015/06/chart">
            <c:ext xmlns:c16="http://schemas.microsoft.com/office/drawing/2014/chart" uri="{C3380CC4-5D6E-409C-BE32-E72D297353CC}">
              <c16:uniqueId val="{00000000-5C1A-426E-9A9D-FD29BC4F4183}"/>
            </c:ext>
          </c:extLst>
        </c:ser>
        <c:dLbls>
          <c:showLegendKey val="0"/>
          <c:showVal val="0"/>
          <c:showCatName val="0"/>
          <c:showSerName val="0"/>
          <c:showPercent val="0"/>
          <c:showBubbleSize val="0"/>
        </c:dLbls>
        <c:gapWidth val="150"/>
        <c:axId val="161897448"/>
        <c:axId val="161898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0.68</c:v>
                </c:pt>
                <c:pt idx="2">
                  <c:v>1.65</c:v>
                </c:pt>
                <c:pt idx="3">
                  <c:v>0.47</c:v>
                </c:pt>
                <c:pt idx="4">
                  <c:v>0.39</c:v>
                </c:pt>
              </c:numCache>
            </c:numRef>
          </c:val>
          <c:smooth val="0"/>
          <c:extLst xmlns:c16r2="http://schemas.microsoft.com/office/drawing/2015/06/chart">
            <c:ext xmlns:c16="http://schemas.microsoft.com/office/drawing/2014/chart" uri="{C3380CC4-5D6E-409C-BE32-E72D297353CC}">
              <c16:uniqueId val="{00000001-5C1A-426E-9A9D-FD29BC4F4183}"/>
            </c:ext>
          </c:extLst>
        </c:ser>
        <c:dLbls>
          <c:showLegendKey val="0"/>
          <c:showVal val="0"/>
          <c:showCatName val="0"/>
          <c:showSerName val="0"/>
          <c:showPercent val="0"/>
          <c:showBubbleSize val="0"/>
        </c:dLbls>
        <c:marker val="1"/>
        <c:smooth val="0"/>
        <c:axId val="161897448"/>
        <c:axId val="161898232"/>
      </c:lineChart>
      <c:dateAx>
        <c:axId val="161897448"/>
        <c:scaling>
          <c:orientation val="minMax"/>
        </c:scaling>
        <c:delete val="1"/>
        <c:axPos val="b"/>
        <c:numFmt formatCode="ge" sourceLinked="1"/>
        <c:majorTickMark val="none"/>
        <c:minorTickMark val="none"/>
        <c:tickLblPos val="none"/>
        <c:crossAx val="161898232"/>
        <c:crosses val="autoZero"/>
        <c:auto val="1"/>
        <c:lblOffset val="100"/>
        <c:baseTimeUnit val="years"/>
      </c:dateAx>
      <c:valAx>
        <c:axId val="161898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897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52.67</c:v>
                </c:pt>
                <c:pt idx="1">
                  <c:v>52.43</c:v>
                </c:pt>
                <c:pt idx="2">
                  <c:v>54.41</c:v>
                </c:pt>
                <c:pt idx="3">
                  <c:v>49.43</c:v>
                </c:pt>
                <c:pt idx="4">
                  <c:v>49.26</c:v>
                </c:pt>
              </c:numCache>
            </c:numRef>
          </c:val>
          <c:extLst xmlns:c16r2="http://schemas.microsoft.com/office/drawing/2015/06/chart">
            <c:ext xmlns:c16="http://schemas.microsoft.com/office/drawing/2014/chart" uri="{C3380CC4-5D6E-409C-BE32-E72D297353CC}">
              <c16:uniqueId val="{00000000-5FEB-4FA5-976A-5021915EF4F8}"/>
            </c:ext>
          </c:extLst>
        </c:ser>
        <c:dLbls>
          <c:showLegendKey val="0"/>
          <c:showVal val="0"/>
          <c:showCatName val="0"/>
          <c:showSerName val="0"/>
          <c:showPercent val="0"/>
          <c:showBubbleSize val="0"/>
        </c:dLbls>
        <c:gapWidth val="150"/>
        <c:axId val="182960760"/>
        <c:axId val="182961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54.47</c:v>
                </c:pt>
                <c:pt idx="1">
                  <c:v>53.61</c:v>
                </c:pt>
                <c:pt idx="2">
                  <c:v>53.52</c:v>
                </c:pt>
                <c:pt idx="3">
                  <c:v>54.24</c:v>
                </c:pt>
                <c:pt idx="4">
                  <c:v>55.88</c:v>
                </c:pt>
              </c:numCache>
            </c:numRef>
          </c:val>
          <c:smooth val="0"/>
          <c:extLst xmlns:c16r2="http://schemas.microsoft.com/office/drawing/2015/06/chart">
            <c:ext xmlns:c16="http://schemas.microsoft.com/office/drawing/2014/chart" uri="{C3380CC4-5D6E-409C-BE32-E72D297353CC}">
              <c16:uniqueId val="{00000001-5FEB-4FA5-976A-5021915EF4F8}"/>
            </c:ext>
          </c:extLst>
        </c:ser>
        <c:dLbls>
          <c:showLegendKey val="0"/>
          <c:showVal val="0"/>
          <c:showCatName val="0"/>
          <c:showSerName val="0"/>
          <c:showPercent val="0"/>
          <c:showBubbleSize val="0"/>
        </c:dLbls>
        <c:marker val="1"/>
        <c:smooth val="0"/>
        <c:axId val="182960760"/>
        <c:axId val="182961152"/>
      </c:lineChart>
      <c:dateAx>
        <c:axId val="182960760"/>
        <c:scaling>
          <c:orientation val="minMax"/>
        </c:scaling>
        <c:delete val="1"/>
        <c:axPos val="b"/>
        <c:numFmt formatCode="ge" sourceLinked="1"/>
        <c:majorTickMark val="none"/>
        <c:minorTickMark val="none"/>
        <c:tickLblPos val="none"/>
        <c:crossAx val="182961152"/>
        <c:crosses val="autoZero"/>
        <c:auto val="1"/>
        <c:lblOffset val="100"/>
        <c:baseTimeUnit val="years"/>
      </c:dateAx>
      <c:valAx>
        <c:axId val="18296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960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65.56</c:v>
                </c:pt>
                <c:pt idx="1">
                  <c:v>62.79</c:v>
                </c:pt>
                <c:pt idx="2">
                  <c:v>58.97</c:v>
                </c:pt>
                <c:pt idx="3">
                  <c:v>63.65</c:v>
                </c:pt>
                <c:pt idx="4">
                  <c:v>63.12</c:v>
                </c:pt>
              </c:numCache>
            </c:numRef>
          </c:val>
          <c:extLst xmlns:c16r2="http://schemas.microsoft.com/office/drawing/2015/06/chart">
            <c:ext xmlns:c16="http://schemas.microsoft.com/office/drawing/2014/chart" uri="{C3380CC4-5D6E-409C-BE32-E72D297353CC}">
              <c16:uniqueId val="{00000000-18E3-402E-97B3-415A29F99FB6}"/>
            </c:ext>
          </c:extLst>
        </c:ser>
        <c:dLbls>
          <c:showLegendKey val="0"/>
          <c:showVal val="0"/>
          <c:showCatName val="0"/>
          <c:showSerName val="0"/>
          <c:showPercent val="0"/>
          <c:showBubbleSize val="0"/>
        </c:dLbls>
        <c:gapWidth val="150"/>
        <c:axId val="182962328"/>
        <c:axId val="182962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81.31</c:v>
                </c:pt>
                <c:pt idx="2">
                  <c:v>81.459999999999994</c:v>
                </c:pt>
                <c:pt idx="3">
                  <c:v>81.680000000000007</c:v>
                </c:pt>
                <c:pt idx="4">
                  <c:v>80.989999999999995</c:v>
                </c:pt>
              </c:numCache>
            </c:numRef>
          </c:val>
          <c:smooth val="0"/>
          <c:extLst xmlns:c16r2="http://schemas.microsoft.com/office/drawing/2015/06/chart">
            <c:ext xmlns:c16="http://schemas.microsoft.com/office/drawing/2014/chart" uri="{C3380CC4-5D6E-409C-BE32-E72D297353CC}">
              <c16:uniqueId val="{00000001-18E3-402E-97B3-415A29F99FB6}"/>
            </c:ext>
          </c:extLst>
        </c:ser>
        <c:dLbls>
          <c:showLegendKey val="0"/>
          <c:showVal val="0"/>
          <c:showCatName val="0"/>
          <c:showSerName val="0"/>
          <c:showPercent val="0"/>
          <c:showBubbleSize val="0"/>
        </c:dLbls>
        <c:marker val="1"/>
        <c:smooth val="0"/>
        <c:axId val="182962328"/>
        <c:axId val="182962720"/>
      </c:lineChart>
      <c:dateAx>
        <c:axId val="182962328"/>
        <c:scaling>
          <c:orientation val="minMax"/>
        </c:scaling>
        <c:delete val="1"/>
        <c:axPos val="b"/>
        <c:numFmt formatCode="ge" sourceLinked="1"/>
        <c:majorTickMark val="none"/>
        <c:minorTickMark val="none"/>
        <c:tickLblPos val="none"/>
        <c:crossAx val="182962720"/>
        <c:crosses val="autoZero"/>
        <c:auto val="1"/>
        <c:lblOffset val="100"/>
        <c:baseTimeUnit val="years"/>
      </c:dateAx>
      <c:valAx>
        <c:axId val="18296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962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124.48</c:v>
                </c:pt>
                <c:pt idx="1">
                  <c:v>126.28</c:v>
                </c:pt>
                <c:pt idx="2">
                  <c:v>125.21</c:v>
                </c:pt>
                <c:pt idx="3">
                  <c:v>126.74</c:v>
                </c:pt>
                <c:pt idx="4">
                  <c:v>125.59</c:v>
                </c:pt>
              </c:numCache>
            </c:numRef>
          </c:val>
          <c:extLst xmlns:c16r2="http://schemas.microsoft.com/office/drawing/2015/06/chart">
            <c:ext xmlns:c16="http://schemas.microsoft.com/office/drawing/2014/chart" uri="{C3380CC4-5D6E-409C-BE32-E72D297353CC}">
              <c16:uniqueId val="{00000000-5542-4147-9064-CB1472914A2E}"/>
            </c:ext>
          </c:extLst>
        </c:ser>
        <c:dLbls>
          <c:showLegendKey val="0"/>
          <c:showVal val="0"/>
          <c:showCatName val="0"/>
          <c:showSerName val="0"/>
          <c:showPercent val="0"/>
          <c:showBubbleSize val="0"/>
        </c:dLbls>
        <c:gapWidth val="150"/>
        <c:axId val="161899408"/>
        <c:axId val="182606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109.49</c:v>
                </c:pt>
                <c:pt idx="2">
                  <c:v>111.06</c:v>
                </c:pt>
                <c:pt idx="3">
                  <c:v>111.34</c:v>
                </c:pt>
                <c:pt idx="4">
                  <c:v>110.02</c:v>
                </c:pt>
              </c:numCache>
            </c:numRef>
          </c:val>
          <c:smooth val="0"/>
          <c:extLst xmlns:c16r2="http://schemas.microsoft.com/office/drawing/2015/06/chart">
            <c:ext xmlns:c16="http://schemas.microsoft.com/office/drawing/2014/chart" uri="{C3380CC4-5D6E-409C-BE32-E72D297353CC}">
              <c16:uniqueId val="{00000001-5542-4147-9064-CB1472914A2E}"/>
            </c:ext>
          </c:extLst>
        </c:ser>
        <c:dLbls>
          <c:showLegendKey val="0"/>
          <c:showVal val="0"/>
          <c:showCatName val="0"/>
          <c:showSerName val="0"/>
          <c:showPercent val="0"/>
          <c:showBubbleSize val="0"/>
        </c:dLbls>
        <c:marker val="1"/>
        <c:smooth val="0"/>
        <c:axId val="161899408"/>
        <c:axId val="182606376"/>
      </c:lineChart>
      <c:dateAx>
        <c:axId val="161899408"/>
        <c:scaling>
          <c:orientation val="minMax"/>
        </c:scaling>
        <c:delete val="1"/>
        <c:axPos val="b"/>
        <c:numFmt formatCode="ge" sourceLinked="1"/>
        <c:majorTickMark val="none"/>
        <c:minorTickMark val="none"/>
        <c:tickLblPos val="none"/>
        <c:crossAx val="182606376"/>
        <c:crosses val="autoZero"/>
        <c:auto val="1"/>
        <c:lblOffset val="100"/>
        <c:baseTimeUnit val="years"/>
      </c:dateAx>
      <c:valAx>
        <c:axId val="1826063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189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36.659999999999997</c:v>
                </c:pt>
                <c:pt idx="1">
                  <c:v>38.68</c:v>
                </c:pt>
                <c:pt idx="2">
                  <c:v>40.590000000000003</c:v>
                </c:pt>
                <c:pt idx="3">
                  <c:v>42.57</c:v>
                </c:pt>
                <c:pt idx="4">
                  <c:v>44.5</c:v>
                </c:pt>
              </c:numCache>
            </c:numRef>
          </c:val>
          <c:extLst xmlns:c16r2="http://schemas.microsoft.com/office/drawing/2015/06/chart">
            <c:ext xmlns:c16="http://schemas.microsoft.com/office/drawing/2014/chart" uri="{C3380CC4-5D6E-409C-BE32-E72D297353CC}">
              <c16:uniqueId val="{00000000-E502-4AAB-BE92-E9B0AE40F759}"/>
            </c:ext>
          </c:extLst>
        </c:ser>
        <c:dLbls>
          <c:showLegendKey val="0"/>
          <c:showVal val="0"/>
          <c:showCatName val="0"/>
          <c:showSerName val="0"/>
          <c:showPercent val="0"/>
          <c:showBubbleSize val="0"/>
        </c:dLbls>
        <c:gapWidth val="150"/>
        <c:axId val="182607552"/>
        <c:axId val="182607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38.520000000000003</c:v>
                </c:pt>
                <c:pt idx="1">
                  <c:v>46.67</c:v>
                </c:pt>
                <c:pt idx="2">
                  <c:v>47.7</c:v>
                </c:pt>
                <c:pt idx="3">
                  <c:v>48.14</c:v>
                </c:pt>
                <c:pt idx="4">
                  <c:v>46.61</c:v>
                </c:pt>
              </c:numCache>
            </c:numRef>
          </c:val>
          <c:smooth val="0"/>
          <c:extLst xmlns:c16r2="http://schemas.microsoft.com/office/drawing/2015/06/chart">
            <c:ext xmlns:c16="http://schemas.microsoft.com/office/drawing/2014/chart" uri="{C3380CC4-5D6E-409C-BE32-E72D297353CC}">
              <c16:uniqueId val="{00000001-E502-4AAB-BE92-E9B0AE40F759}"/>
            </c:ext>
          </c:extLst>
        </c:ser>
        <c:dLbls>
          <c:showLegendKey val="0"/>
          <c:showVal val="0"/>
          <c:showCatName val="0"/>
          <c:showSerName val="0"/>
          <c:showPercent val="0"/>
          <c:showBubbleSize val="0"/>
        </c:dLbls>
        <c:marker val="1"/>
        <c:smooth val="0"/>
        <c:axId val="182607552"/>
        <c:axId val="182607944"/>
      </c:lineChart>
      <c:dateAx>
        <c:axId val="182607552"/>
        <c:scaling>
          <c:orientation val="minMax"/>
        </c:scaling>
        <c:delete val="1"/>
        <c:axPos val="b"/>
        <c:numFmt formatCode="ge" sourceLinked="1"/>
        <c:majorTickMark val="none"/>
        <c:minorTickMark val="none"/>
        <c:tickLblPos val="none"/>
        <c:crossAx val="182607944"/>
        <c:crosses val="autoZero"/>
        <c:auto val="1"/>
        <c:lblOffset val="100"/>
        <c:baseTimeUnit val="years"/>
      </c:dateAx>
      <c:valAx>
        <c:axId val="182607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60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13.1</c:v>
                </c:pt>
                <c:pt idx="1">
                  <c:v>13.55</c:v>
                </c:pt>
                <c:pt idx="2" formatCode="#,##0.00;&quot;△&quot;#,##0.00">
                  <c:v>0</c:v>
                </c:pt>
                <c:pt idx="3">
                  <c:v>17.88</c:v>
                </c:pt>
                <c:pt idx="4">
                  <c:v>19.11</c:v>
                </c:pt>
              </c:numCache>
            </c:numRef>
          </c:val>
          <c:extLst xmlns:c16r2="http://schemas.microsoft.com/office/drawing/2015/06/chart">
            <c:ext xmlns:c16="http://schemas.microsoft.com/office/drawing/2014/chart" uri="{C3380CC4-5D6E-409C-BE32-E72D297353CC}">
              <c16:uniqueId val="{00000000-9391-4F39-AF83-A8CE2BF4E9F5}"/>
            </c:ext>
          </c:extLst>
        </c:ser>
        <c:dLbls>
          <c:showLegendKey val="0"/>
          <c:showVal val="0"/>
          <c:showCatName val="0"/>
          <c:showSerName val="0"/>
          <c:showPercent val="0"/>
          <c:showBubbleSize val="0"/>
        </c:dLbls>
        <c:gapWidth val="150"/>
        <c:axId val="182668520"/>
        <c:axId val="182668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9.43</c:v>
                </c:pt>
                <c:pt idx="1">
                  <c:v>10.029999999999999</c:v>
                </c:pt>
                <c:pt idx="2">
                  <c:v>7.26</c:v>
                </c:pt>
                <c:pt idx="3">
                  <c:v>11.13</c:v>
                </c:pt>
                <c:pt idx="4">
                  <c:v>10.84</c:v>
                </c:pt>
              </c:numCache>
            </c:numRef>
          </c:val>
          <c:smooth val="0"/>
          <c:extLst xmlns:c16r2="http://schemas.microsoft.com/office/drawing/2015/06/chart">
            <c:ext xmlns:c16="http://schemas.microsoft.com/office/drawing/2014/chart" uri="{C3380CC4-5D6E-409C-BE32-E72D297353CC}">
              <c16:uniqueId val="{00000001-9391-4F39-AF83-A8CE2BF4E9F5}"/>
            </c:ext>
          </c:extLst>
        </c:ser>
        <c:dLbls>
          <c:showLegendKey val="0"/>
          <c:showVal val="0"/>
          <c:showCatName val="0"/>
          <c:showSerName val="0"/>
          <c:showPercent val="0"/>
          <c:showBubbleSize val="0"/>
        </c:dLbls>
        <c:marker val="1"/>
        <c:smooth val="0"/>
        <c:axId val="182668520"/>
        <c:axId val="182668912"/>
      </c:lineChart>
      <c:dateAx>
        <c:axId val="182668520"/>
        <c:scaling>
          <c:orientation val="minMax"/>
        </c:scaling>
        <c:delete val="1"/>
        <c:axPos val="b"/>
        <c:numFmt formatCode="ge" sourceLinked="1"/>
        <c:majorTickMark val="none"/>
        <c:minorTickMark val="none"/>
        <c:tickLblPos val="none"/>
        <c:crossAx val="182668912"/>
        <c:crosses val="autoZero"/>
        <c:auto val="1"/>
        <c:lblOffset val="100"/>
        <c:baseTimeUnit val="years"/>
      </c:dateAx>
      <c:valAx>
        <c:axId val="18266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668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9EC-4D13-862D-82082D28A5E3}"/>
            </c:ext>
          </c:extLst>
        </c:ser>
        <c:dLbls>
          <c:showLegendKey val="0"/>
          <c:showVal val="0"/>
          <c:showCatName val="0"/>
          <c:showSerName val="0"/>
          <c:showPercent val="0"/>
          <c:showBubbleSize val="0"/>
        </c:dLbls>
        <c:gapWidth val="150"/>
        <c:axId val="182670088"/>
        <c:axId val="182670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13.47</c:v>
                </c:pt>
                <c:pt idx="1">
                  <c:v>9.49</c:v>
                </c:pt>
                <c:pt idx="2">
                  <c:v>9.35</c:v>
                </c:pt>
                <c:pt idx="3">
                  <c:v>10.130000000000001</c:v>
                </c:pt>
                <c:pt idx="4">
                  <c:v>7.31</c:v>
                </c:pt>
              </c:numCache>
            </c:numRef>
          </c:val>
          <c:smooth val="0"/>
          <c:extLst xmlns:c16r2="http://schemas.microsoft.com/office/drawing/2015/06/chart">
            <c:ext xmlns:c16="http://schemas.microsoft.com/office/drawing/2014/chart" uri="{C3380CC4-5D6E-409C-BE32-E72D297353CC}">
              <c16:uniqueId val="{00000001-59EC-4D13-862D-82082D28A5E3}"/>
            </c:ext>
          </c:extLst>
        </c:ser>
        <c:dLbls>
          <c:showLegendKey val="0"/>
          <c:showVal val="0"/>
          <c:showCatName val="0"/>
          <c:showSerName val="0"/>
          <c:showPercent val="0"/>
          <c:showBubbleSize val="0"/>
        </c:dLbls>
        <c:marker val="1"/>
        <c:smooth val="0"/>
        <c:axId val="182670088"/>
        <c:axId val="182670480"/>
      </c:lineChart>
      <c:dateAx>
        <c:axId val="182670088"/>
        <c:scaling>
          <c:orientation val="minMax"/>
        </c:scaling>
        <c:delete val="1"/>
        <c:axPos val="b"/>
        <c:numFmt formatCode="ge" sourceLinked="1"/>
        <c:majorTickMark val="none"/>
        <c:minorTickMark val="none"/>
        <c:tickLblPos val="none"/>
        <c:crossAx val="182670480"/>
        <c:crosses val="autoZero"/>
        <c:auto val="1"/>
        <c:lblOffset val="100"/>
        <c:baseTimeUnit val="years"/>
      </c:dateAx>
      <c:valAx>
        <c:axId val="1826704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2670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156.97999999999999</c:v>
                </c:pt>
                <c:pt idx="1">
                  <c:v>11.54</c:v>
                </c:pt>
                <c:pt idx="2">
                  <c:v>12.26</c:v>
                </c:pt>
                <c:pt idx="3">
                  <c:v>13.28</c:v>
                </c:pt>
                <c:pt idx="4">
                  <c:v>16.420000000000002</c:v>
                </c:pt>
              </c:numCache>
            </c:numRef>
          </c:val>
          <c:extLst xmlns:c16r2="http://schemas.microsoft.com/office/drawing/2015/06/chart">
            <c:ext xmlns:c16="http://schemas.microsoft.com/office/drawing/2014/chart" uri="{C3380CC4-5D6E-409C-BE32-E72D297353CC}">
              <c16:uniqueId val="{00000000-EF85-441F-A201-4BB7F38FBE79}"/>
            </c:ext>
          </c:extLst>
        </c:ser>
        <c:dLbls>
          <c:showLegendKey val="0"/>
          <c:showVal val="0"/>
          <c:showCatName val="0"/>
          <c:showSerName val="0"/>
          <c:showPercent val="0"/>
          <c:showBubbleSize val="0"/>
        </c:dLbls>
        <c:gapWidth val="150"/>
        <c:axId val="183140192"/>
        <c:axId val="183140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1081.23</c:v>
                </c:pt>
                <c:pt idx="1">
                  <c:v>406.37</c:v>
                </c:pt>
                <c:pt idx="2">
                  <c:v>398.29</c:v>
                </c:pt>
                <c:pt idx="3">
                  <c:v>388.67</c:v>
                </c:pt>
                <c:pt idx="4">
                  <c:v>355.27</c:v>
                </c:pt>
              </c:numCache>
            </c:numRef>
          </c:val>
          <c:smooth val="0"/>
          <c:extLst xmlns:c16r2="http://schemas.microsoft.com/office/drawing/2015/06/chart">
            <c:ext xmlns:c16="http://schemas.microsoft.com/office/drawing/2014/chart" uri="{C3380CC4-5D6E-409C-BE32-E72D297353CC}">
              <c16:uniqueId val="{00000001-EF85-441F-A201-4BB7F38FBE79}"/>
            </c:ext>
          </c:extLst>
        </c:ser>
        <c:dLbls>
          <c:showLegendKey val="0"/>
          <c:showVal val="0"/>
          <c:showCatName val="0"/>
          <c:showSerName val="0"/>
          <c:showPercent val="0"/>
          <c:showBubbleSize val="0"/>
        </c:dLbls>
        <c:marker val="1"/>
        <c:smooth val="0"/>
        <c:axId val="183140192"/>
        <c:axId val="183140584"/>
      </c:lineChart>
      <c:dateAx>
        <c:axId val="183140192"/>
        <c:scaling>
          <c:orientation val="minMax"/>
        </c:scaling>
        <c:delete val="1"/>
        <c:axPos val="b"/>
        <c:numFmt formatCode="ge" sourceLinked="1"/>
        <c:majorTickMark val="none"/>
        <c:minorTickMark val="none"/>
        <c:tickLblPos val="none"/>
        <c:crossAx val="183140584"/>
        <c:crosses val="autoZero"/>
        <c:auto val="1"/>
        <c:lblOffset val="100"/>
        <c:baseTimeUnit val="years"/>
      </c:dateAx>
      <c:valAx>
        <c:axId val="183140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314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1351.26</c:v>
                </c:pt>
                <c:pt idx="1">
                  <c:v>1317.64</c:v>
                </c:pt>
                <c:pt idx="2">
                  <c:v>1264.8499999999999</c:v>
                </c:pt>
                <c:pt idx="3">
                  <c:v>1175.28</c:v>
                </c:pt>
                <c:pt idx="4">
                  <c:v>1110.52</c:v>
                </c:pt>
              </c:numCache>
            </c:numRef>
          </c:val>
          <c:extLst xmlns:c16r2="http://schemas.microsoft.com/office/drawing/2015/06/chart">
            <c:ext xmlns:c16="http://schemas.microsoft.com/office/drawing/2014/chart" uri="{C3380CC4-5D6E-409C-BE32-E72D297353CC}">
              <c16:uniqueId val="{00000000-2FFB-4322-9816-D88657121730}"/>
            </c:ext>
          </c:extLst>
        </c:ser>
        <c:dLbls>
          <c:showLegendKey val="0"/>
          <c:showVal val="0"/>
          <c:showCatName val="0"/>
          <c:showSerName val="0"/>
          <c:showPercent val="0"/>
          <c:showBubbleSize val="0"/>
        </c:dLbls>
        <c:gapWidth val="150"/>
        <c:axId val="183141760"/>
        <c:axId val="183142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443.13</c:v>
                </c:pt>
                <c:pt idx="1">
                  <c:v>442.54</c:v>
                </c:pt>
                <c:pt idx="2">
                  <c:v>431</c:v>
                </c:pt>
                <c:pt idx="3">
                  <c:v>422.5</c:v>
                </c:pt>
                <c:pt idx="4">
                  <c:v>458.27</c:v>
                </c:pt>
              </c:numCache>
            </c:numRef>
          </c:val>
          <c:smooth val="0"/>
          <c:extLst xmlns:c16r2="http://schemas.microsoft.com/office/drawing/2015/06/chart">
            <c:ext xmlns:c16="http://schemas.microsoft.com/office/drawing/2014/chart" uri="{C3380CC4-5D6E-409C-BE32-E72D297353CC}">
              <c16:uniqueId val="{00000001-2FFB-4322-9816-D88657121730}"/>
            </c:ext>
          </c:extLst>
        </c:ser>
        <c:dLbls>
          <c:showLegendKey val="0"/>
          <c:showVal val="0"/>
          <c:showCatName val="0"/>
          <c:showSerName val="0"/>
          <c:showPercent val="0"/>
          <c:showBubbleSize val="0"/>
        </c:dLbls>
        <c:marker val="1"/>
        <c:smooth val="0"/>
        <c:axId val="183141760"/>
        <c:axId val="183142152"/>
      </c:lineChart>
      <c:dateAx>
        <c:axId val="183141760"/>
        <c:scaling>
          <c:orientation val="minMax"/>
        </c:scaling>
        <c:delete val="1"/>
        <c:axPos val="b"/>
        <c:numFmt formatCode="ge" sourceLinked="1"/>
        <c:majorTickMark val="none"/>
        <c:minorTickMark val="none"/>
        <c:tickLblPos val="none"/>
        <c:crossAx val="183142152"/>
        <c:crosses val="autoZero"/>
        <c:auto val="1"/>
        <c:lblOffset val="100"/>
        <c:baseTimeUnit val="years"/>
      </c:dateAx>
      <c:valAx>
        <c:axId val="1831421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314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73.739999999999995</c:v>
                </c:pt>
                <c:pt idx="1">
                  <c:v>75.17</c:v>
                </c:pt>
                <c:pt idx="2">
                  <c:v>75.83</c:v>
                </c:pt>
                <c:pt idx="3">
                  <c:v>77.61</c:v>
                </c:pt>
                <c:pt idx="4">
                  <c:v>77.33</c:v>
                </c:pt>
              </c:numCache>
            </c:numRef>
          </c:val>
          <c:extLst xmlns:c16r2="http://schemas.microsoft.com/office/drawing/2015/06/chart">
            <c:ext xmlns:c16="http://schemas.microsoft.com/office/drawing/2014/chart" uri="{C3380CC4-5D6E-409C-BE32-E72D297353CC}">
              <c16:uniqueId val="{00000000-F472-4CC2-ABFB-DD61A72107CE}"/>
            </c:ext>
          </c:extLst>
        </c:ser>
        <c:dLbls>
          <c:showLegendKey val="0"/>
          <c:showVal val="0"/>
          <c:showCatName val="0"/>
          <c:showSerName val="0"/>
          <c:showPercent val="0"/>
          <c:showBubbleSize val="0"/>
        </c:dLbls>
        <c:gapWidth val="150"/>
        <c:axId val="183143328"/>
        <c:axId val="183143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95.4</c:v>
                </c:pt>
                <c:pt idx="1">
                  <c:v>98.6</c:v>
                </c:pt>
                <c:pt idx="2">
                  <c:v>100.82</c:v>
                </c:pt>
                <c:pt idx="3">
                  <c:v>101.64</c:v>
                </c:pt>
                <c:pt idx="4">
                  <c:v>96.77</c:v>
                </c:pt>
              </c:numCache>
            </c:numRef>
          </c:val>
          <c:smooth val="0"/>
          <c:extLst xmlns:c16r2="http://schemas.microsoft.com/office/drawing/2015/06/chart">
            <c:ext xmlns:c16="http://schemas.microsoft.com/office/drawing/2014/chart" uri="{C3380CC4-5D6E-409C-BE32-E72D297353CC}">
              <c16:uniqueId val="{00000001-F472-4CC2-ABFB-DD61A72107CE}"/>
            </c:ext>
          </c:extLst>
        </c:ser>
        <c:dLbls>
          <c:showLegendKey val="0"/>
          <c:showVal val="0"/>
          <c:showCatName val="0"/>
          <c:showSerName val="0"/>
          <c:showPercent val="0"/>
          <c:showBubbleSize val="0"/>
        </c:dLbls>
        <c:marker val="1"/>
        <c:smooth val="0"/>
        <c:axId val="183143328"/>
        <c:axId val="183143720"/>
      </c:lineChart>
      <c:dateAx>
        <c:axId val="183143328"/>
        <c:scaling>
          <c:orientation val="minMax"/>
        </c:scaling>
        <c:delete val="1"/>
        <c:axPos val="b"/>
        <c:numFmt formatCode="ge" sourceLinked="1"/>
        <c:majorTickMark val="none"/>
        <c:minorTickMark val="none"/>
        <c:tickLblPos val="none"/>
        <c:crossAx val="183143720"/>
        <c:crosses val="autoZero"/>
        <c:auto val="1"/>
        <c:lblOffset val="100"/>
        <c:baseTimeUnit val="years"/>
      </c:dateAx>
      <c:valAx>
        <c:axId val="183143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14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426.34</c:v>
                </c:pt>
                <c:pt idx="1">
                  <c:v>422.03</c:v>
                </c:pt>
                <c:pt idx="2">
                  <c:v>417.33</c:v>
                </c:pt>
                <c:pt idx="3">
                  <c:v>416.27</c:v>
                </c:pt>
                <c:pt idx="4">
                  <c:v>414.31</c:v>
                </c:pt>
              </c:numCache>
            </c:numRef>
          </c:val>
          <c:extLst xmlns:c16r2="http://schemas.microsoft.com/office/drawing/2015/06/chart">
            <c:ext xmlns:c16="http://schemas.microsoft.com/office/drawing/2014/chart" uri="{C3380CC4-5D6E-409C-BE32-E72D297353CC}">
              <c16:uniqueId val="{00000000-9030-42E9-9F9E-0C20501B8D0C}"/>
            </c:ext>
          </c:extLst>
        </c:ser>
        <c:dLbls>
          <c:showLegendKey val="0"/>
          <c:showVal val="0"/>
          <c:showCatName val="0"/>
          <c:showSerName val="0"/>
          <c:showPercent val="0"/>
          <c:showBubbleSize val="0"/>
        </c:dLbls>
        <c:gapWidth val="150"/>
        <c:axId val="182671656"/>
        <c:axId val="182668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186.15</c:v>
                </c:pt>
                <c:pt idx="1">
                  <c:v>181.67</c:v>
                </c:pt>
                <c:pt idx="2">
                  <c:v>179.55</c:v>
                </c:pt>
                <c:pt idx="3">
                  <c:v>179.16</c:v>
                </c:pt>
                <c:pt idx="4">
                  <c:v>187.18</c:v>
                </c:pt>
              </c:numCache>
            </c:numRef>
          </c:val>
          <c:smooth val="0"/>
          <c:extLst xmlns:c16r2="http://schemas.microsoft.com/office/drawing/2015/06/chart">
            <c:ext xmlns:c16="http://schemas.microsoft.com/office/drawing/2014/chart" uri="{C3380CC4-5D6E-409C-BE32-E72D297353CC}">
              <c16:uniqueId val="{00000001-9030-42E9-9F9E-0C20501B8D0C}"/>
            </c:ext>
          </c:extLst>
        </c:ser>
        <c:dLbls>
          <c:showLegendKey val="0"/>
          <c:showVal val="0"/>
          <c:showCatName val="0"/>
          <c:showSerName val="0"/>
          <c:showPercent val="0"/>
          <c:showBubbleSize val="0"/>
        </c:dLbls>
        <c:marker val="1"/>
        <c:smooth val="0"/>
        <c:axId val="182671656"/>
        <c:axId val="182668128"/>
      </c:lineChart>
      <c:dateAx>
        <c:axId val="182671656"/>
        <c:scaling>
          <c:orientation val="minMax"/>
        </c:scaling>
        <c:delete val="1"/>
        <c:axPos val="b"/>
        <c:numFmt formatCode="ge" sourceLinked="1"/>
        <c:majorTickMark val="none"/>
        <c:minorTickMark val="none"/>
        <c:tickLblPos val="none"/>
        <c:crossAx val="182668128"/>
        <c:crosses val="autoZero"/>
        <c:auto val="1"/>
        <c:lblOffset val="100"/>
        <c:baseTimeUnit val="years"/>
      </c:dateAx>
      <c:valAx>
        <c:axId val="18266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671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N45"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青森県　久吉ダム水道企業団</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8"/>
      <c r="AE6" s="88"/>
      <c r="AF6" s="88"/>
      <c r="AG6" s="88"/>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8" t="s">
        <v>1</v>
      </c>
      <c r="C7" s="79"/>
      <c r="D7" s="79"/>
      <c r="E7" s="79"/>
      <c r="F7" s="79"/>
      <c r="G7" s="79"/>
      <c r="H7" s="79"/>
      <c r="I7" s="78" t="s">
        <v>2</v>
      </c>
      <c r="J7" s="79"/>
      <c r="K7" s="79"/>
      <c r="L7" s="79"/>
      <c r="M7" s="79"/>
      <c r="N7" s="79"/>
      <c r="O7" s="80"/>
      <c r="P7" s="81" t="s">
        <v>3</v>
      </c>
      <c r="Q7" s="81"/>
      <c r="R7" s="81"/>
      <c r="S7" s="81"/>
      <c r="T7" s="81"/>
      <c r="U7" s="81"/>
      <c r="V7" s="81"/>
      <c r="W7" s="81" t="s">
        <v>4</v>
      </c>
      <c r="X7" s="81"/>
      <c r="Y7" s="81"/>
      <c r="Z7" s="81"/>
      <c r="AA7" s="81"/>
      <c r="AB7" s="81"/>
      <c r="AC7" s="81"/>
      <c r="AD7" s="81" t="s">
        <v>5</v>
      </c>
      <c r="AE7" s="81"/>
      <c r="AF7" s="81"/>
      <c r="AG7" s="81"/>
      <c r="AH7" s="81"/>
      <c r="AI7" s="81"/>
      <c r="AJ7" s="81"/>
      <c r="AK7" s="4"/>
      <c r="AL7" s="81" t="s">
        <v>6</v>
      </c>
      <c r="AM7" s="81"/>
      <c r="AN7" s="81"/>
      <c r="AO7" s="81"/>
      <c r="AP7" s="81"/>
      <c r="AQ7" s="81"/>
      <c r="AR7" s="81"/>
      <c r="AS7" s="81"/>
      <c r="AT7" s="78" t="s">
        <v>7</v>
      </c>
      <c r="AU7" s="79"/>
      <c r="AV7" s="79"/>
      <c r="AW7" s="79"/>
      <c r="AX7" s="79"/>
      <c r="AY7" s="79"/>
      <c r="AZ7" s="79"/>
      <c r="BA7" s="79"/>
      <c r="BB7" s="81" t="s">
        <v>8</v>
      </c>
      <c r="BC7" s="81"/>
      <c r="BD7" s="81"/>
      <c r="BE7" s="81"/>
      <c r="BF7" s="81"/>
      <c r="BG7" s="81"/>
      <c r="BH7" s="81"/>
      <c r="BI7" s="81"/>
      <c r="BJ7" s="3"/>
      <c r="BK7" s="3"/>
      <c r="BL7" s="5" t="s">
        <v>9</v>
      </c>
      <c r="BM7" s="6"/>
      <c r="BN7" s="6"/>
      <c r="BO7" s="6"/>
      <c r="BP7" s="6"/>
      <c r="BQ7" s="6"/>
      <c r="BR7" s="6"/>
      <c r="BS7" s="6"/>
      <c r="BT7" s="6"/>
      <c r="BU7" s="6"/>
      <c r="BV7" s="6"/>
      <c r="BW7" s="6"/>
      <c r="BX7" s="6"/>
      <c r="BY7" s="7"/>
    </row>
    <row r="8" spans="1:78" ht="18.75" customHeight="1" x14ac:dyDescent="0.15">
      <c r="A8" s="2"/>
      <c r="B8" s="82" t="str">
        <f>データ!$I$6</f>
        <v>法適用</v>
      </c>
      <c r="C8" s="83"/>
      <c r="D8" s="83"/>
      <c r="E8" s="83"/>
      <c r="F8" s="83"/>
      <c r="G8" s="83"/>
      <c r="H8" s="83"/>
      <c r="I8" s="82" t="str">
        <f>データ!$J$6</f>
        <v>水道事業</v>
      </c>
      <c r="J8" s="83"/>
      <c r="K8" s="83"/>
      <c r="L8" s="83"/>
      <c r="M8" s="83"/>
      <c r="N8" s="83"/>
      <c r="O8" s="84"/>
      <c r="P8" s="85" t="str">
        <f>データ!$K$6</f>
        <v>末端給水事業</v>
      </c>
      <c r="Q8" s="85"/>
      <c r="R8" s="85"/>
      <c r="S8" s="85"/>
      <c r="T8" s="85"/>
      <c r="U8" s="85"/>
      <c r="V8" s="85"/>
      <c r="W8" s="85" t="str">
        <f>データ!$L$6</f>
        <v>A7</v>
      </c>
      <c r="X8" s="85"/>
      <c r="Y8" s="85"/>
      <c r="Z8" s="85"/>
      <c r="AA8" s="85"/>
      <c r="AB8" s="85"/>
      <c r="AC8" s="85"/>
      <c r="AD8" s="85" t="str">
        <f>データ!$M$6</f>
        <v>非設置</v>
      </c>
      <c r="AE8" s="85"/>
      <c r="AF8" s="85"/>
      <c r="AG8" s="85"/>
      <c r="AH8" s="85"/>
      <c r="AI8" s="85"/>
      <c r="AJ8" s="85"/>
      <c r="AK8" s="4"/>
      <c r="AL8" s="73" t="str">
        <f>データ!$R$6</f>
        <v>-</v>
      </c>
      <c r="AM8" s="73"/>
      <c r="AN8" s="73"/>
      <c r="AO8" s="73"/>
      <c r="AP8" s="73"/>
      <c r="AQ8" s="73"/>
      <c r="AR8" s="73"/>
      <c r="AS8" s="73"/>
      <c r="AT8" s="69" t="str">
        <f>データ!$S$6</f>
        <v>-</v>
      </c>
      <c r="AU8" s="70"/>
      <c r="AV8" s="70"/>
      <c r="AW8" s="70"/>
      <c r="AX8" s="70"/>
      <c r="AY8" s="70"/>
      <c r="AZ8" s="70"/>
      <c r="BA8" s="70"/>
      <c r="BB8" s="72" t="str">
        <f>データ!$T$6</f>
        <v>-</v>
      </c>
      <c r="BC8" s="72"/>
      <c r="BD8" s="72"/>
      <c r="BE8" s="72"/>
      <c r="BF8" s="72"/>
      <c r="BG8" s="72"/>
      <c r="BH8" s="72"/>
      <c r="BI8" s="72"/>
      <c r="BJ8" s="3"/>
      <c r="BK8" s="3"/>
      <c r="BL8" s="76" t="s">
        <v>10</v>
      </c>
      <c r="BM8" s="77"/>
      <c r="BN8" s="8" t="s">
        <v>11</v>
      </c>
      <c r="BO8" s="9"/>
      <c r="BP8" s="9"/>
      <c r="BQ8" s="9"/>
      <c r="BR8" s="9"/>
      <c r="BS8" s="9"/>
      <c r="BT8" s="9"/>
      <c r="BU8" s="9"/>
      <c r="BV8" s="9"/>
      <c r="BW8" s="9"/>
      <c r="BX8" s="9"/>
      <c r="BY8" s="10"/>
    </row>
    <row r="9" spans="1:78" ht="18.75" customHeight="1" x14ac:dyDescent="0.15">
      <c r="A9" s="2"/>
      <c r="B9" s="78" t="s">
        <v>12</v>
      </c>
      <c r="C9" s="79"/>
      <c r="D9" s="79"/>
      <c r="E9" s="79"/>
      <c r="F9" s="79"/>
      <c r="G9" s="79"/>
      <c r="H9" s="79"/>
      <c r="I9" s="78" t="s">
        <v>13</v>
      </c>
      <c r="J9" s="79"/>
      <c r="K9" s="79"/>
      <c r="L9" s="79"/>
      <c r="M9" s="79"/>
      <c r="N9" s="79"/>
      <c r="O9" s="80"/>
      <c r="P9" s="81" t="s">
        <v>14</v>
      </c>
      <c r="Q9" s="81"/>
      <c r="R9" s="81"/>
      <c r="S9" s="81"/>
      <c r="T9" s="81"/>
      <c r="U9" s="81"/>
      <c r="V9" s="81"/>
      <c r="W9" s="81" t="s">
        <v>15</v>
      </c>
      <c r="X9" s="81"/>
      <c r="Y9" s="81"/>
      <c r="Z9" s="81"/>
      <c r="AA9" s="81"/>
      <c r="AB9" s="81"/>
      <c r="AC9" s="81"/>
      <c r="AD9" s="2"/>
      <c r="AE9" s="2"/>
      <c r="AF9" s="2"/>
      <c r="AG9" s="2"/>
      <c r="AH9" s="4"/>
      <c r="AI9" s="4"/>
      <c r="AJ9" s="4"/>
      <c r="AK9" s="4"/>
      <c r="AL9" s="81" t="s">
        <v>16</v>
      </c>
      <c r="AM9" s="81"/>
      <c r="AN9" s="81"/>
      <c r="AO9" s="81"/>
      <c r="AP9" s="81"/>
      <c r="AQ9" s="81"/>
      <c r="AR9" s="81"/>
      <c r="AS9" s="81"/>
      <c r="AT9" s="78" t="s">
        <v>17</v>
      </c>
      <c r="AU9" s="79"/>
      <c r="AV9" s="79"/>
      <c r="AW9" s="79"/>
      <c r="AX9" s="79"/>
      <c r="AY9" s="79"/>
      <c r="AZ9" s="79"/>
      <c r="BA9" s="79"/>
      <c r="BB9" s="81" t="s">
        <v>18</v>
      </c>
      <c r="BC9" s="81"/>
      <c r="BD9" s="81"/>
      <c r="BE9" s="81"/>
      <c r="BF9" s="81"/>
      <c r="BG9" s="81"/>
      <c r="BH9" s="81"/>
      <c r="BI9" s="81"/>
      <c r="BJ9" s="3"/>
      <c r="BK9" s="3"/>
      <c r="BL9" s="67" t="s">
        <v>19</v>
      </c>
      <c r="BM9" s="68"/>
      <c r="BN9" s="11" t="s">
        <v>20</v>
      </c>
      <c r="BO9" s="12"/>
      <c r="BP9" s="12"/>
      <c r="BQ9" s="12"/>
      <c r="BR9" s="12"/>
      <c r="BS9" s="12"/>
      <c r="BT9" s="12"/>
      <c r="BU9" s="12"/>
      <c r="BV9" s="12"/>
      <c r="BW9" s="12"/>
      <c r="BX9" s="12"/>
      <c r="BY9" s="13"/>
    </row>
    <row r="10" spans="1:78" ht="18.75" customHeight="1" x14ac:dyDescent="0.15">
      <c r="A10" s="2"/>
      <c r="B10" s="69" t="str">
        <f>データ!$N$6</f>
        <v>-</v>
      </c>
      <c r="C10" s="70"/>
      <c r="D10" s="70"/>
      <c r="E10" s="70"/>
      <c r="F10" s="70"/>
      <c r="G10" s="70"/>
      <c r="H10" s="70"/>
      <c r="I10" s="69">
        <f>データ!$O$6</f>
        <v>43.29</v>
      </c>
      <c r="J10" s="70"/>
      <c r="K10" s="70"/>
      <c r="L10" s="70"/>
      <c r="M10" s="70"/>
      <c r="N10" s="70"/>
      <c r="O10" s="71"/>
      <c r="P10" s="72">
        <f>データ!$P$6</f>
        <v>85.45</v>
      </c>
      <c r="Q10" s="72"/>
      <c r="R10" s="72"/>
      <c r="S10" s="72"/>
      <c r="T10" s="72"/>
      <c r="U10" s="72"/>
      <c r="V10" s="72"/>
      <c r="W10" s="73">
        <f>データ!$Q$6</f>
        <v>5813</v>
      </c>
      <c r="X10" s="73"/>
      <c r="Y10" s="73"/>
      <c r="Z10" s="73"/>
      <c r="AA10" s="73"/>
      <c r="AB10" s="73"/>
      <c r="AC10" s="73"/>
      <c r="AD10" s="2"/>
      <c r="AE10" s="2"/>
      <c r="AF10" s="2"/>
      <c r="AG10" s="2"/>
      <c r="AH10" s="4"/>
      <c r="AI10" s="4"/>
      <c r="AJ10" s="4"/>
      <c r="AK10" s="4"/>
      <c r="AL10" s="73">
        <f>データ!$U$6</f>
        <v>10351</v>
      </c>
      <c r="AM10" s="73"/>
      <c r="AN10" s="73"/>
      <c r="AO10" s="73"/>
      <c r="AP10" s="73"/>
      <c r="AQ10" s="73"/>
      <c r="AR10" s="73"/>
      <c r="AS10" s="73"/>
      <c r="AT10" s="69">
        <f>データ!$V$6</f>
        <v>13.81</v>
      </c>
      <c r="AU10" s="70"/>
      <c r="AV10" s="70"/>
      <c r="AW10" s="70"/>
      <c r="AX10" s="70"/>
      <c r="AY10" s="70"/>
      <c r="AZ10" s="70"/>
      <c r="BA10" s="70"/>
      <c r="BB10" s="72">
        <f>データ!$W$6</f>
        <v>749.53</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4" t="s">
        <v>116</v>
      </c>
      <c r="BM16" s="65"/>
      <c r="BN16" s="65"/>
      <c r="BO16" s="65"/>
      <c r="BP16" s="65"/>
      <c r="BQ16" s="65"/>
      <c r="BR16" s="65"/>
      <c r="BS16" s="65"/>
      <c r="BT16" s="65"/>
      <c r="BU16" s="65"/>
      <c r="BV16" s="65"/>
      <c r="BW16" s="65"/>
      <c r="BX16" s="65"/>
      <c r="BY16" s="65"/>
      <c r="BZ16" s="66"/>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117</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118</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hWT13o0sX5lDzKBdHH9qhZAI85vlO651h+Ojo4LktWtMkj1nl0y5TEuymAfMa1d0+3l9l90aeICXhDSoxZcJQ==" saltValue="uCGd0254vuHGaEgqJwENc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90" t="s">
        <v>62</v>
      </c>
      <c r="I3" s="91"/>
      <c r="J3" s="91"/>
      <c r="K3" s="91"/>
      <c r="L3" s="91"/>
      <c r="M3" s="91"/>
      <c r="N3" s="91"/>
      <c r="O3" s="91"/>
      <c r="P3" s="91"/>
      <c r="Q3" s="91"/>
      <c r="R3" s="91"/>
      <c r="S3" s="91"/>
      <c r="T3" s="91"/>
      <c r="U3" s="91"/>
      <c r="V3" s="91"/>
      <c r="W3" s="92"/>
      <c r="X3" s="96" t="s">
        <v>63</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35</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8" t="s">
        <v>64</v>
      </c>
      <c r="B4" s="30"/>
      <c r="C4" s="30"/>
      <c r="D4" s="30"/>
      <c r="E4" s="30"/>
      <c r="F4" s="30"/>
      <c r="G4" s="30"/>
      <c r="H4" s="93"/>
      <c r="I4" s="94"/>
      <c r="J4" s="94"/>
      <c r="K4" s="94"/>
      <c r="L4" s="94"/>
      <c r="M4" s="94"/>
      <c r="N4" s="94"/>
      <c r="O4" s="94"/>
      <c r="P4" s="94"/>
      <c r="Q4" s="94"/>
      <c r="R4" s="94"/>
      <c r="S4" s="94"/>
      <c r="T4" s="94"/>
      <c r="U4" s="94"/>
      <c r="V4" s="94"/>
      <c r="W4" s="95"/>
      <c r="X4" s="89" t="s">
        <v>65</v>
      </c>
      <c r="Y4" s="89"/>
      <c r="Z4" s="89"/>
      <c r="AA4" s="89"/>
      <c r="AB4" s="89"/>
      <c r="AC4" s="89"/>
      <c r="AD4" s="89"/>
      <c r="AE4" s="89"/>
      <c r="AF4" s="89"/>
      <c r="AG4" s="89"/>
      <c r="AH4" s="89"/>
      <c r="AI4" s="89" t="s">
        <v>66</v>
      </c>
      <c r="AJ4" s="89"/>
      <c r="AK4" s="89"/>
      <c r="AL4" s="89"/>
      <c r="AM4" s="89"/>
      <c r="AN4" s="89"/>
      <c r="AO4" s="89"/>
      <c r="AP4" s="89"/>
      <c r="AQ4" s="89"/>
      <c r="AR4" s="89"/>
      <c r="AS4" s="89"/>
      <c r="AT4" s="89" t="s">
        <v>67</v>
      </c>
      <c r="AU4" s="89"/>
      <c r="AV4" s="89"/>
      <c r="AW4" s="89"/>
      <c r="AX4" s="89"/>
      <c r="AY4" s="89"/>
      <c r="AZ4" s="89"/>
      <c r="BA4" s="89"/>
      <c r="BB4" s="89"/>
      <c r="BC4" s="89"/>
      <c r="BD4" s="89"/>
      <c r="BE4" s="89" t="s">
        <v>68</v>
      </c>
      <c r="BF4" s="89"/>
      <c r="BG4" s="89"/>
      <c r="BH4" s="89"/>
      <c r="BI4" s="89"/>
      <c r="BJ4" s="89"/>
      <c r="BK4" s="89"/>
      <c r="BL4" s="89"/>
      <c r="BM4" s="89"/>
      <c r="BN4" s="89"/>
      <c r="BO4" s="89"/>
      <c r="BP4" s="89" t="s">
        <v>69</v>
      </c>
      <c r="BQ4" s="89"/>
      <c r="BR4" s="89"/>
      <c r="BS4" s="89"/>
      <c r="BT4" s="89"/>
      <c r="BU4" s="89"/>
      <c r="BV4" s="89"/>
      <c r="BW4" s="89"/>
      <c r="BX4" s="89"/>
      <c r="BY4" s="89"/>
      <c r="BZ4" s="89"/>
      <c r="CA4" s="89" t="s">
        <v>70</v>
      </c>
      <c r="CB4" s="89"/>
      <c r="CC4" s="89"/>
      <c r="CD4" s="89"/>
      <c r="CE4" s="89"/>
      <c r="CF4" s="89"/>
      <c r="CG4" s="89"/>
      <c r="CH4" s="89"/>
      <c r="CI4" s="89"/>
      <c r="CJ4" s="89"/>
      <c r="CK4" s="89"/>
      <c r="CL4" s="89" t="s">
        <v>71</v>
      </c>
      <c r="CM4" s="89"/>
      <c r="CN4" s="89"/>
      <c r="CO4" s="89"/>
      <c r="CP4" s="89"/>
      <c r="CQ4" s="89"/>
      <c r="CR4" s="89"/>
      <c r="CS4" s="89"/>
      <c r="CT4" s="89"/>
      <c r="CU4" s="89"/>
      <c r="CV4" s="89"/>
      <c r="CW4" s="89" t="s">
        <v>72</v>
      </c>
      <c r="CX4" s="89"/>
      <c r="CY4" s="89"/>
      <c r="CZ4" s="89"/>
      <c r="DA4" s="89"/>
      <c r="DB4" s="89"/>
      <c r="DC4" s="89"/>
      <c r="DD4" s="89"/>
      <c r="DE4" s="89"/>
      <c r="DF4" s="89"/>
      <c r="DG4" s="89"/>
      <c r="DH4" s="89" t="s">
        <v>73</v>
      </c>
      <c r="DI4" s="89"/>
      <c r="DJ4" s="89"/>
      <c r="DK4" s="89"/>
      <c r="DL4" s="89"/>
      <c r="DM4" s="89"/>
      <c r="DN4" s="89"/>
      <c r="DO4" s="89"/>
      <c r="DP4" s="89"/>
      <c r="DQ4" s="89"/>
      <c r="DR4" s="89"/>
      <c r="DS4" s="89" t="s">
        <v>74</v>
      </c>
      <c r="DT4" s="89"/>
      <c r="DU4" s="89"/>
      <c r="DV4" s="89"/>
      <c r="DW4" s="89"/>
      <c r="DX4" s="89"/>
      <c r="DY4" s="89"/>
      <c r="DZ4" s="89"/>
      <c r="EA4" s="89"/>
      <c r="EB4" s="89"/>
      <c r="EC4" s="89"/>
      <c r="ED4" s="89" t="s">
        <v>75</v>
      </c>
      <c r="EE4" s="89"/>
      <c r="EF4" s="89"/>
      <c r="EG4" s="89"/>
      <c r="EH4" s="89"/>
      <c r="EI4" s="89"/>
      <c r="EJ4" s="89"/>
      <c r="EK4" s="89"/>
      <c r="EL4" s="89"/>
      <c r="EM4" s="89"/>
      <c r="EN4" s="89"/>
    </row>
    <row r="5" spans="1:144" x14ac:dyDescent="0.15">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x14ac:dyDescent="0.15">
      <c r="A6" s="28" t="s">
        <v>103</v>
      </c>
      <c r="B6" s="33">
        <f>B7</f>
        <v>2017</v>
      </c>
      <c r="C6" s="33">
        <f t="shared" ref="C6:W6" si="3">C7</f>
        <v>28681</v>
      </c>
      <c r="D6" s="33">
        <f t="shared" si="3"/>
        <v>46</v>
      </c>
      <c r="E6" s="33">
        <f t="shared" si="3"/>
        <v>1</v>
      </c>
      <c r="F6" s="33">
        <f t="shared" si="3"/>
        <v>0</v>
      </c>
      <c r="G6" s="33">
        <f t="shared" si="3"/>
        <v>1</v>
      </c>
      <c r="H6" s="33" t="str">
        <f t="shared" si="3"/>
        <v>青森県　久吉ダム水道企業団</v>
      </c>
      <c r="I6" s="33" t="str">
        <f t="shared" si="3"/>
        <v>法適用</v>
      </c>
      <c r="J6" s="33" t="str">
        <f t="shared" si="3"/>
        <v>水道事業</v>
      </c>
      <c r="K6" s="33" t="str">
        <f t="shared" si="3"/>
        <v>末端給水事業</v>
      </c>
      <c r="L6" s="33" t="str">
        <f t="shared" si="3"/>
        <v>A7</v>
      </c>
      <c r="M6" s="33" t="str">
        <f t="shared" si="3"/>
        <v>非設置</v>
      </c>
      <c r="N6" s="34" t="str">
        <f t="shared" si="3"/>
        <v>-</v>
      </c>
      <c r="O6" s="34">
        <f t="shared" si="3"/>
        <v>43.29</v>
      </c>
      <c r="P6" s="34">
        <f t="shared" si="3"/>
        <v>85.45</v>
      </c>
      <c r="Q6" s="34">
        <f t="shared" si="3"/>
        <v>5813</v>
      </c>
      <c r="R6" s="34" t="str">
        <f t="shared" si="3"/>
        <v>-</v>
      </c>
      <c r="S6" s="34" t="str">
        <f t="shared" si="3"/>
        <v>-</v>
      </c>
      <c r="T6" s="34" t="str">
        <f t="shared" si="3"/>
        <v>-</v>
      </c>
      <c r="U6" s="34">
        <f t="shared" si="3"/>
        <v>10351</v>
      </c>
      <c r="V6" s="34">
        <f t="shared" si="3"/>
        <v>13.81</v>
      </c>
      <c r="W6" s="34">
        <f t="shared" si="3"/>
        <v>749.53</v>
      </c>
      <c r="X6" s="35">
        <f>IF(X7="",NA(),X7)</f>
        <v>124.48</v>
      </c>
      <c r="Y6" s="35">
        <f t="shared" ref="Y6:AG6" si="4">IF(Y7="",NA(),Y7)</f>
        <v>126.28</v>
      </c>
      <c r="Z6" s="35">
        <f t="shared" si="4"/>
        <v>125.21</v>
      </c>
      <c r="AA6" s="35">
        <f t="shared" si="4"/>
        <v>126.74</v>
      </c>
      <c r="AB6" s="35">
        <f t="shared" si="4"/>
        <v>125.59</v>
      </c>
      <c r="AC6" s="35">
        <f t="shared" si="4"/>
        <v>107.95</v>
      </c>
      <c r="AD6" s="35">
        <f t="shared" si="4"/>
        <v>109.49</v>
      </c>
      <c r="AE6" s="35">
        <f t="shared" si="4"/>
        <v>111.06</v>
      </c>
      <c r="AF6" s="35">
        <f t="shared" si="4"/>
        <v>111.34</v>
      </c>
      <c r="AG6" s="35">
        <f t="shared" si="4"/>
        <v>110.02</v>
      </c>
      <c r="AH6" s="34" t="str">
        <f>IF(AH7="","",IF(AH7="-","【-】","【"&amp;SUBSTITUTE(TEXT(AH7,"#,##0.00"),"-","△")&amp;"】"))</f>
        <v>【113.39】</v>
      </c>
      <c r="AI6" s="34">
        <f>IF(AI7="",NA(),AI7)</f>
        <v>0</v>
      </c>
      <c r="AJ6" s="34">
        <f t="shared" ref="AJ6:AR6" si="5">IF(AJ7="",NA(),AJ7)</f>
        <v>0</v>
      </c>
      <c r="AK6" s="34">
        <f t="shared" si="5"/>
        <v>0</v>
      </c>
      <c r="AL6" s="34">
        <f t="shared" si="5"/>
        <v>0</v>
      </c>
      <c r="AM6" s="34">
        <f t="shared" si="5"/>
        <v>0</v>
      </c>
      <c r="AN6" s="35">
        <f t="shared" si="5"/>
        <v>13.47</v>
      </c>
      <c r="AO6" s="35">
        <f t="shared" si="5"/>
        <v>9.49</v>
      </c>
      <c r="AP6" s="35">
        <f t="shared" si="5"/>
        <v>9.35</v>
      </c>
      <c r="AQ6" s="35">
        <f t="shared" si="5"/>
        <v>10.130000000000001</v>
      </c>
      <c r="AR6" s="35">
        <f t="shared" si="5"/>
        <v>7.31</v>
      </c>
      <c r="AS6" s="34" t="str">
        <f>IF(AS7="","",IF(AS7="-","【-】","【"&amp;SUBSTITUTE(TEXT(AS7,"#,##0.00"),"-","△")&amp;"】"))</f>
        <v>【0.85】</v>
      </c>
      <c r="AT6" s="35">
        <f>IF(AT7="",NA(),AT7)</f>
        <v>156.97999999999999</v>
      </c>
      <c r="AU6" s="35">
        <f t="shared" ref="AU6:BC6" si="6">IF(AU7="",NA(),AU7)</f>
        <v>11.54</v>
      </c>
      <c r="AV6" s="35">
        <f t="shared" si="6"/>
        <v>12.26</v>
      </c>
      <c r="AW6" s="35">
        <f t="shared" si="6"/>
        <v>13.28</v>
      </c>
      <c r="AX6" s="35">
        <f t="shared" si="6"/>
        <v>16.420000000000002</v>
      </c>
      <c r="AY6" s="35">
        <f t="shared" si="6"/>
        <v>1081.23</v>
      </c>
      <c r="AZ6" s="35">
        <f t="shared" si="6"/>
        <v>406.37</v>
      </c>
      <c r="BA6" s="35">
        <f t="shared" si="6"/>
        <v>398.29</v>
      </c>
      <c r="BB6" s="35">
        <f t="shared" si="6"/>
        <v>388.67</v>
      </c>
      <c r="BC6" s="35">
        <f t="shared" si="6"/>
        <v>355.27</v>
      </c>
      <c r="BD6" s="34" t="str">
        <f>IF(BD7="","",IF(BD7="-","【-】","【"&amp;SUBSTITUTE(TEXT(BD7,"#,##0.00"),"-","△")&amp;"】"))</f>
        <v>【264.34】</v>
      </c>
      <c r="BE6" s="35">
        <f>IF(BE7="",NA(),BE7)</f>
        <v>1351.26</v>
      </c>
      <c r="BF6" s="35">
        <f t="shared" ref="BF6:BN6" si="7">IF(BF7="",NA(),BF7)</f>
        <v>1317.64</v>
      </c>
      <c r="BG6" s="35">
        <f t="shared" si="7"/>
        <v>1264.8499999999999</v>
      </c>
      <c r="BH6" s="35">
        <f t="shared" si="7"/>
        <v>1175.28</v>
      </c>
      <c r="BI6" s="35">
        <f t="shared" si="7"/>
        <v>1110.52</v>
      </c>
      <c r="BJ6" s="35">
        <f t="shared" si="7"/>
        <v>443.13</v>
      </c>
      <c r="BK6" s="35">
        <f t="shared" si="7"/>
        <v>442.54</v>
      </c>
      <c r="BL6" s="35">
        <f t="shared" si="7"/>
        <v>431</v>
      </c>
      <c r="BM6" s="35">
        <f t="shared" si="7"/>
        <v>422.5</v>
      </c>
      <c r="BN6" s="35">
        <f t="shared" si="7"/>
        <v>458.27</v>
      </c>
      <c r="BO6" s="34" t="str">
        <f>IF(BO7="","",IF(BO7="-","【-】","【"&amp;SUBSTITUTE(TEXT(BO7,"#,##0.00"),"-","△")&amp;"】"))</f>
        <v>【274.27】</v>
      </c>
      <c r="BP6" s="35">
        <f>IF(BP7="",NA(),BP7)</f>
        <v>73.739999999999995</v>
      </c>
      <c r="BQ6" s="35">
        <f t="shared" ref="BQ6:BY6" si="8">IF(BQ7="",NA(),BQ7)</f>
        <v>75.17</v>
      </c>
      <c r="BR6" s="35">
        <f t="shared" si="8"/>
        <v>75.83</v>
      </c>
      <c r="BS6" s="35">
        <f t="shared" si="8"/>
        <v>77.61</v>
      </c>
      <c r="BT6" s="35">
        <f t="shared" si="8"/>
        <v>77.33</v>
      </c>
      <c r="BU6" s="35">
        <f t="shared" si="8"/>
        <v>95.4</v>
      </c>
      <c r="BV6" s="35">
        <f t="shared" si="8"/>
        <v>98.6</v>
      </c>
      <c r="BW6" s="35">
        <f t="shared" si="8"/>
        <v>100.82</v>
      </c>
      <c r="BX6" s="35">
        <f t="shared" si="8"/>
        <v>101.64</v>
      </c>
      <c r="BY6" s="35">
        <f t="shared" si="8"/>
        <v>96.77</v>
      </c>
      <c r="BZ6" s="34" t="str">
        <f>IF(BZ7="","",IF(BZ7="-","【-】","【"&amp;SUBSTITUTE(TEXT(BZ7,"#,##0.00"),"-","△")&amp;"】"))</f>
        <v>【104.36】</v>
      </c>
      <c r="CA6" s="35">
        <f>IF(CA7="",NA(),CA7)</f>
        <v>426.34</v>
      </c>
      <c r="CB6" s="35">
        <f t="shared" ref="CB6:CJ6" si="9">IF(CB7="",NA(),CB7)</f>
        <v>422.03</v>
      </c>
      <c r="CC6" s="35">
        <f t="shared" si="9"/>
        <v>417.33</v>
      </c>
      <c r="CD6" s="35">
        <f t="shared" si="9"/>
        <v>416.27</v>
      </c>
      <c r="CE6" s="35">
        <f t="shared" si="9"/>
        <v>414.31</v>
      </c>
      <c r="CF6" s="35">
        <f t="shared" si="9"/>
        <v>186.15</v>
      </c>
      <c r="CG6" s="35">
        <f t="shared" si="9"/>
        <v>181.67</v>
      </c>
      <c r="CH6" s="35">
        <f t="shared" si="9"/>
        <v>179.55</v>
      </c>
      <c r="CI6" s="35">
        <f t="shared" si="9"/>
        <v>179.16</v>
      </c>
      <c r="CJ6" s="35">
        <f t="shared" si="9"/>
        <v>187.18</v>
      </c>
      <c r="CK6" s="34" t="str">
        <f>IF(CK7="","",IF(CK7="-","【-】","【"&amp;SUBSTITUTE(TEXT(CK7,"#,##0.00"),"-","△")&amp;"】"))</f>
        <v>【165.71】</v>
      </c>
      <c r="CL6" s="35">
        <f>IF(CL7="",NA(),CL7)</f>
        <v>52.67</v>
      </c>
      <c r="CM6" s="35">
        <f t="shared" ref="CM6:CU6" si="10">IF(CM7="",NA(),CM7)</f>
        <v>52.43</v>
      </c>
      <c r="CN6" s="35">
        <f t="shared" si="10"/>
        <v>54.41</v>
      </c>
      <c r="CO6" s="35">
        <f t="shared" si="10"/>
        <v>49.43</v>
      </c>
      <c r="CP6" s="35">
        <f t="shared" si="10"/>
        <v>49.26</v>
      </c>
      <c r="CQ6" s="35">
        <f t="shared" si="10"/>
        <v>54.47</v>
      </c>
      <c r="CR6" s="35">
        <f t="shared" si="10"/>
        <v>53.61</v>
      </c>
      <c r="CS6" s="35">
        <f t="shared" si="10"/>
        <v>53.52</v>
      </c>
      <c r="CT6" s="35">
        <f t="shared" si="10"/>
        <v>54.24</v>
      </c>
      <c r="CU6" s="35">
        <f t="shared" si="10"/>
        <v>55.88</v>
      </c>
      <c r="CV6" s="34" t="str">
        <f>IF(CV7="","",IF(CV7="-","【-】","【"&amp;SUBSTITUTE(TEXT(CV7,"#,##0.00"),"-","△")&amp;"】"))</f>
        <v>【60.41】</v>
      </c>
      <c r="CW6" s="35">
        <f>IF(CW7="",NA(),CW7)</f>
        <v>65.56</v>
      </c>
      <c r="CX6" s="35">
        <f t="shared" ref="CX6:DF6" si="11">IF(CX7="",NA(),CX7)</f>
        <v>62.79</v>
      </c>
      <c r="CY6" s="35">
        <f t="shared" si="11"/>
        <v>58.97</v>
      </c>
      <c r="CZ6" s="35">
        <f t="shared" si="11"/>
        <v>63.65</v>
      </c>
      <c r="DA6" s="35">
        <f t="shared" si="11"/>
        <v>63.12</v>
      </c>
      <c r="DB6" s="35">
        <f t="shared" si="11"/>
        <v>81.459999999999994</v>
      </c>
      <c r="DC6" s="35">
        <f t="shared" si="11"/>
        <v>81.31</v>
      </c>
      <c r="DD6" s="35">
        <f t="shared" si="11"/>
        <v>81.459999999999994</v>
      </c>
      <c r="DE6" s="35">
        <f t="shared" si="11"/>
        <v>81.680000000000007</v>
      </c>
      <c r="DF6" s="35">
        <f t="shared" si="11"/>
        <v>80.989999999999995</v>
      </c>
      <c r="DG6" s="34" t="str">
        <f>IF(DG7="","",IF(DG7="-","【-】","【"&amp;SUBSTITUTE(TEXT(DG7,"#,##0.00"),"-","△")&amp;"】"))</f>
        <v>【89.93】</v>
      </c>
      <c r="DH6" s="35">
        <f>IF(DH7="",NA(),DH7)</f>
        <v>36.659999999999997</v>
      </c>
      <c r="DI6" s="35">
        <f t="shared" ref="DI6:DQ6" si="12">IF(DI7="",NA(),DI7)</f>
        <v>38.68</v>
      </c>
      <c r="DJ6" s="35">
        <f t="shared" si="12"/>
        <v>40.590000000000003</v>
      </c>
      <c r="DK6" s="35">
        <f t="shared" si="12"/>
        <v>42.57</v>
      </c>
      <c r="DL6" s="35">
        <f t="shared" si="12"/>
        <v>44.5</v>
      </c>
      <c r="DM6" s="35">
        <f t="shared" si="12"/>
        <v>38.520000000000003</v>
      </c>
      <c r="DN6" s="35">
        <f t="shared" si="12"/>
        <v>46.67</v>
      </c>
      <c r="DO6" s="35">
        <f t="shared" si="12"/>
        <v>47.7</v>
      </c>
      <c r="DP6" s="35">
        <f t="shared" si="12"/>
        <v>48.14</v>
      </c>
      <c r="DQ6" s="35">
        <f t="shared" si="12"/>
        <v>46.61</v>
      </c>
      <c r="DR6" s="34" t="str">
        <f>IF(DR7="","",IF(DR7="-","【-】","【"&amp;SUBSTITUTE(TEXT(DR7,"#,##0.00"),"-","△")&amp;"】"))</f>
        <v>【48.12】</v>
      </c>
      <c r="DS6" s="35">
        <f>IF(DS7="",NA(),DS7)</f>
        <v>13.1</v>
      </c>
      <c r="DT6" s="35">
        <f t="shared" ref="DT6:EB6" si="13">IF(DT7="",NA(),DT7)</f>
        <v>13.55</v>
      </c>
      <c r="DU6" s="34">
        <f t="shared" si="13"/>
        <v>0</v>
      </c>
      <c r="DV6" s="35">
        <f t="shared" si="13"/>
        <v>17.88</v>
      </c>
      <c r="DW6" s="35">
        <f t="shared" si="13"/>
        <v>19.11</v>
      </c>
      <c r="DX6" s="35">
        <f t="shared" si="13"/>
        <v>9.43</v>
      </c>
      <c r="DY6" s="35">
        <f t="shared" si="13"/>
        <v>10.029999999999999</v>
      </c>
      <c r="DZ6" s="35">
        <f t="shared" si="13"/>
        <v>7.26</v>
      </c>
      <c r="EA6" s="35">
        <f t="shared" si="13"/>
        <v>11.13</v>
      </c>
      <c r="EB6" s="35">
        <f t="shared" si="13"/>
        <v>10.84</v>
      </c>
      <c r="EC6" s="34" t="str">
        <f>IF(EC7="","",IF(EC7="-","【-】","【"&amp;SUBSTITUTE(TEXT(EC7,"#,##0.00"),"-","△")&amp;"】"))</f>
        <v>【15.89】</v>
      </c>
      <c r="ED6" s="35">
        <f>IF(ED7="",NA(),ED7)</f>
        <v>0.01</v>
      </c>
      <c r="EE6" s="35">
        <f t="shared" ref="EE6:EM6" si="14">IF(EE7="",NA(),EE7)</f>
        <v>0.1</v>
      </c>
      <c r="EF6" s="34">
        <f t="shared" si="14"/>
        <v>0</v>
      </c>
      <c r="EG6" s="35">
        <f t="shared" si="14"/>
        <v>0.1</v>
      </c>
      <c r="EH6" s="35">
        <f t="shared" si="14"/>
        <v>0.05</v>
      </c>
      <c r="EI6" s="35">
        <f t="shared" si="14"/>
        <v>0.71</v>
      </c>
      <c r="EJ6" s="35">
        <f t="shared" si="14"/>
        <v>0.68</v>
      </c>
      <c r="EK6" s="35">
        <f t="shared" si="14"/>
        <v>1.65</v>
      </c>
      <c r="EL6" s="35">
        <f t="shared" si="14"/>
        <v>0.47</v>
      </c>
      <c r="EM6" s="35">
        <f t="shared" si="14"/>
        <v>0.39</v>
      </c>
      <c r="EN6" s="34" t="str">
        <f>IF(EN7="","",IF(EN7="-","【-】","【"&amp;SUBSTITUTE(TEXT(EN7,"#,##0.00"),"-","△")&amp;"】"))</f>
        <v>【0.69】</v>
      </c>
    </row>
    <row r="7" spans="1:144" s="36" customFormat="1" x14ac:dyDescent="0.15">
      <c r="A7" s="28"/>
      <c r="B7" s="37">
        <v>2017</v>
      </c>
      <c r="C7" s="37">
        <v>28681</v>
      </c>
      <c r="D7" s="37">
        <v>46</v>
      </c>
      <c r="E7" s="37">
        <v>1</v>
      </c>
      <c r="F7" s="37">
        <v>0</v>
      </c>
      <c r="G7" s="37">
        <v>1</v>
      </c>
      <c r="H7" s="37" t="s">
        <v>104</v>
      </c>
      <c r="I7" s="37" t="s">
        <v>105</v>
      </c>
      <c r="J7" s="37" t="s">
        <v>106</v>
      </c>
      <c r="K7" s="37" t="s">
        <v>107</v>
      </c>
      <c r="L7" s="37" t="s">
        <v>108</v>
      </c>
      <c r="M7" s="37" t="s">
        <v>109</v>
      </c>
      <c r="N7" s="38" t="s">
        <v>110</v>
      </c>
      <c r="O7" s="38">
        <v>43.29</v>
      </c>
      <c r="P7" s="38">
        <v>85.45</v>
      </c>
      <c r="Q7" s="38">
        <v>5813</v>
      </c>
      <c r="R7" s="38" t="s">
        <v>110</v>
      </c>
      <c r="S7" s="38" t="s">
        <v>110</v>
      </c>
      <c r="T7" s="38" t="s">
        <v>110</v>
      </c>
      <c r="U7" s="38">
        <v>10351</v>
      </c>
      <c r="V7" s="38">
        <v>13.81</v>
      </c>
      <c r="W7" s="38">
        <v>749.53</v>
      </c>
      <c r="X7" s="38">
        <v>124.48</v>
      </c>
      <c r="Y7" s="38">
        <v>126.28</v>
      </c>
      <c r="Z7" s="38">
        <v>125.21</v>
      </c>
      <c r="AA7" s="38">
        <v>126.74</v>
      </c>
      <c r="AB7" s="38">
        <v>125.59</v>
      </c>
      <c r="AC7" s="38">
        <v>107.95</v>
      </c>
      <c r="AD7" s="38">
        <v>109.49</v>
      </c>
      <c r="AE7" s="38">
        <v>111.06</v>
      </c>
      <c r="AF7" s="38">
        <v>111.34</v>
      </c>
      <c r="AG7" s="38">
        <v>110.02</v>
      </c>
      <c r="AH7" s="38">
        <v>113.39</v>
      </c>
      <c r="AI7" s="38">
        <v>0</v>
      </c>
      <c r="AJ7" s="38">
        <v>0</v>
      </c>
      <c r="AK7" s="38">
        <v>0</v>
      </c>
      <c r="AL7" s="38">
        <v>0</v>
      </c>
      <c r="AM7" s="38">
        <v>0</v>
      </c>
      <c r="AN7" s="38">
        <v>13.47</v>
      </c>
      <c r="AO7" s="38">
        <v>9.49</v>
      </c>
      <c r="AP7" s="38">
        <v>9.35</v>
      </c>
      <c r="AQ7" s="38">
        <v>10.130000000000001</v>
      </c>
      <c r="AR7" s="38">
        <v>7.31</v>
      </c>
      <c r="AS7" s="38">
        <v>0.85</v>
      </c>
      <c r="AT7" s="38">
        <v>156.97999999999999</v>
      </c>
      <c r="AU7" s="38">
        <v>11.54</v>
      </c>
      <c r="AV7" s="38">
        <v>12.26</v>
      </c>
      <c r="AW7" s="38">
        <v>13.28</v>
      </c>
      <c r="AX7" s="38">
        <v>16.420000000000002</v>
      </c>
      <c r="AY7" s="38">
        <v>1081.23</v>
      </c>
      <c r="AZ7" s="38">
        <v>406.37</v>
      </c>
      <c r="BA7" s="38">
        <v>398.29</v>
      </c>
      <c r="BB7" s="38">
        <v>388.67</v>
      </c>
      <c r="BC7" s="38">
        <v>355.27</v>
      </c>
      <c r="BD7" s="38">
        <v>264.33999999999997</v>
      </c>
      <c r="BE7" s="38">
        <v>1351.26</v>
      </c>
      <c r="BF7" s="38">
        <v>1317.64</v>
      </c>
      <c r="BG7" s="38">
        <v>1264.8499999999999</v>
      </c>
      <c r="BH7" s="38">
        <v>1175.28</v>
      </c>
      <c r="BI7" s="38">
        <v>1110.52</v>
      </c>
      <c r="BJ7" s="38">
        <v>443.13</v>
      </c>
      <c r="BK7" s="38">
        <v>442.54</v>
      </c>
      <c r="BL7" s="38">
        <v>431</v>
      </c>
      <c r="BM7" s="38">
        <v>422.5</v>
      </c>
      <c r="BN7" s="38">
        <v>458.27</v>
      </c>
      <c r="BO7" s="38">
        <v>274.27</v>
      </c>
      <c r="BP7" s="38">
        <v>73.739999999999995</v>
      </c>
      <c r="BQ7" s="38">
        <v>75.17</v>
      </c>
      <c r="BR7" s="38">
        <v>75.83</v>
      </c>
      <c r="BS7" s="38">
        <v>77.61</v>
      </c>
      <c r="BT7" s="38">
        <v>77.33</v>
      </c>
      <c r="BU7" s="38">
        <v>95.4</v>
      </c>
      <c r="BV7" s="38">
        <v>98.6</v>
      </c>
      <c r="BW7" s="38">
        <v>100.82</v>
      </c>
      <c r="BX7" s="38">
        <v>101.64</v>
      </c>
      <c r="BY7" s="38">
        <v>96.77</v>
      </c>
      <c r="BZ7" s="38">
        <v>104.36</v>
      </c>
      <c r="CA7" s="38">
        <v>426.34</v>
      </c>
      <c r="CB7" s="38">
        <v>422.03</v>
      </c>
      <c r="CC7" s="38">
        <v>417.33</v>
      </c>
      <c r="CD7" s="38">
        <v>416.27</v>
      </c>
      <c r="CE7" s="38">
        <v>414.31</v>
      </c>
      <c r="CF7" s="38">
        <v>186.15</v>
      </c>
      <c r="CG7" s="38">
        <v>181.67</v>
      </c>
      <c r="CH7" s="38">
        <v>179.55</v>
      </c>
      <c r="CI7" s="38">
        <v>179.16</v>
      </c>
      <c r="CJ7" s="38">
        <v>187.18</v>
      </c>
      <c r="CK7" s="38">
        <v>165.71</v>
      </c>
      <c r="CL7" s="38">
        <v>52.67</v>
      </c>
      <c r="CM7" s="38">
        <v>52.43</v>
      </c>
      <c r="CN7" s="38">
        <v>54.41</v>
      </c>
      <c r="CO7" s="38">
        <v>49.43</v>
      </c>
      <c r="CP7" s="38">
        <v>49.26</v>
      </c>
      <c r="CQ7" s="38">
        <v>54.47</v>
      </c>
      <c r="CR7" s="38">
        <v>53.61</v>
      </c>
      <c r="CS7" s="38">
        <v>53.52</v>
      </c>
      <c r="CT7" s="38">
        <v>54.24</v>
      </c>
      <c r="CU7" s="38">
        <v>55.88</v>
      </c>
      <c r="CV7" s="38">
        <v>60.41</v>
      </c>
      <c r="CW7" s="38">
        <v>65.56</v>
      </c>
      <c r="CX7" s="38">
        <v>62.79</v>
      </c>
      <c r="CY7" s="38">
        <v>58.97</v>
      </c>
      <c r="CZ7" s="38">
        <v>63.65</v>
      </c>
      <c r="DA7" s="38">
        <v>63.12</v>
      </c>
      <c r="DB7" s="38">
        <v>81.459999999999994</v>
      </c>
      <c r="DC7" s="38">
        <v>81.31</v>
      </c>
      <c r="DD7" s="38">
        <v>81.459999999999994</v>
      </c>
      <c r="DE7" s="38">
        <v>81.680000000000007</v>
      </c>
      <c r="DF7" s="38">
        <v>80.989999999999995</v>
      </c>
      <c r="DG7" s="38">
        <v>89.93</v>
      </c>
      <c r="DH7" s="38">
        <v>36.659999999999997</v>
      </c>
      <c r="DI7" s="38">
        <v>38.68</v>
      </c>
      <c r="DJ7" s="38">
        <v>40.590000000000003</v>
      </c>
      <c r="DK7" s="38">
        <v>42.57</v>
      </c>
      <c r="DL7" s="38">
        <v>44.5</v>
      </c>
      <c r="DM7" s="38">
        <v>38.520000000000003</v>
      </c>
      <c r="DN7" s="38">
        <v>46.67</v>
      </c>
      <c r="DO7" s="38">
        <v>47.7</v>
      </c>
      <c r="DP7" s="38">
        <v>48.14</v>
      </c>
      <c r="DQ7" s="38">
        <v>46.61</v>
      </c>
      <c r="DR7" s="38">
        <v>48.12</v>
      </c>
      <c r="DS7" s="38">
        <v>13.1</v>
      </c>
      <c r="DT7" s="38">
        <v>13.55</v>
      </c>
      <c r="DU7" s="38">
        <v>0</v>
      </c>
      <c r="DV7" s="38">
        <v>17.88</v>
      </c>
      <c r="DW7" s="38">
        <v>19.11</v>
      </c>
      <c r="DX7" s="38">
        <v>9.43</v>
      </c>
      <c r="DY7" s="38">
        <v>10.029999999999999</v>
      </c>
      <c r="DZ7" s="38">
        <v>7.26</v>
      </c>
      <c r="EA7" s="38">
        <v>11.13</v>
      </c>
      <c r="EB7" s="38">
        <v>10.84</v>
      </c>
      <c r="EC7" s="38">
        <v>15.89</v>
      </c>
      <c r="ED7" s="38">
        <v>0.01</v>
      </c>
      <c r="EE7" s="38">
        <v>0.1</v>
      </c>
      <c r="EF7" s="38">
        <v>0</v>
      </c>
      <c r="EG7" s="38">
        <v>0.1</v>
      </c>
      <c r="EH7" s="38">
        <v>0.05</v>
      </c>
      <c r="EI7" s="38">
        <v>0.71</v>
      </c>
      <c r="EJ7" s="38">
        <v>0.68</v>
      </c>
      <c r="EK7" s="38">
        <v>1.65</v>
      </c>
      <c r="EL7" s="38">
        <v>0.47</v>
      </c>
      <c r="EM7" s="38">
        <v>0.39</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