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\300_理財\310 上水道事業\Ｈ２９\05_経営戦略、経営比較分析表\経営比較分析表\04_市町村修正提出\津軽広域水道企業団（津軽事業部）\"/>
    </mc:Choice>
  </mc:AlternateContent>
  <workbookProtection workbookPassword="B319" lockStructure="1"/>
  <bookViews>
    <workbookView xWindow="0" yWindow="0" windowWidth="19200" windowHeight="11610"/>
  </bookViews>
  <sheets>
    <sheet name="法適用_水道事業" sheetId="4" r:id="rId1"/>
    <sheet name="データ" sheetId="5" state="hidden" r:id="rId2"/>
  </sheets>
  <calcPr calcId="152511"/>
  <fileRecoveryPr repairLoad="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AT8" i="4" s="1"/>
  <c r="R6" i="5"/>
  <c r="AL8" i="4" s="1"/>
  <c r="Q6" i="5"/>
  <c r="W10" i="4" s="1"/>
  <c r="P6" i="5"/>
  <c r="P10" i="4" s="1"/>
  <c r="O6" i="5"/>
  <c r="N6" i="5"/>
  <c r="M6" i="5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K85" i="4"/>
  <c r="J85" i="4"/>
  <c r="H85" i="4"/>
  <c r="G85" i="4"/>
  <c r="F85" i="4"/>
  <c r="BB10" i="4"/>
  <c r="AT10" i="4"/>
  <c r="AL10" i="4"/>
  <c r="I10" i="4"/>
  <c r="B10" i="4"/>
  <c r="BB8" i="4"/>
  <c r="W8" i="4"/>
  <c r="P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<sst xmlns="http://schemas.openxmlformats.org/spreadsheetml/2006/main" count="235" uniqueCount="120">
  <si>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</si>
  <si>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</si>
  <si>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</si>
  <si>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</si>
  <si>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</si>
  <si>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</si>
  <si>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</si>
  <si>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</si>
  <si>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</si>
  <si>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</si>
  <si>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</si>
  <si>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</si>
  <si>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</si>
  <si>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</si>
  <si>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</si>
  <si>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</si>
  <si>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</si>
  <si>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</si>
  <si>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</si>
  <si>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</si>
  <si>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</si>
  <si>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</si>
  <si>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</si>
  <si>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</si>
  <si>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</si>
  <si>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</si>
  <si>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</si>
  <si>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</si>
  <si>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</si>
  <si>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</si>
  <si>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</si>
  <si>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</si>
  <si>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</si>
  <si>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</si>
  <si>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</si>
  <si>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</si>
  <si>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</si>
  <si>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</si>
  <si>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</si>
  <si>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</si>
  <si>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</si>
  <si>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</si>
  <si>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</si>
  <si>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</si>
  <si>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</si>
  <si>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</si>
  <si>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</si>
  <si>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</si>
  <si>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</si>
  <si>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</si>
  <si>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</si>
  <si>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</si>
  <si>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</si>
  <si>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</si>
  <si>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</si>
  <si>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</si>
  <si>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</si>
  <si>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</si>
  <si>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</si>
  <si>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</si>
  <si>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</si>
  <si>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</si>
  <si>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</si>
  <si>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</si>
  <si>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</si>
  <si>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</si>
  <si>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</si>
  <si>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</si>
  <si>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</si>
  <si>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</si>
  <si>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</si>
  <si>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</si>
  <si>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</si>
  <si>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</si>
  <si>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</si>
  <si>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</si>
  <si>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</si>
  <si>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</si>
  <si>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</si>
  <si>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</si>
  <si>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</si>
  <si>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</si>
  <si>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</si>
  <si>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</si>
  <si>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</si>
  <si>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</si>
  <si>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</si>
  <si>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</si>
  <si>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</si>
  <si>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</si>
  <si>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</si>
  <si>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</si>
  <si>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</si>
  <si>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</si>
  <si>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</si>
  <si>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</si>
  <si>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</si>
  <si>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</si>
  <si>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</si>
  <si>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</si>
  <si>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</si>
  <si>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</si>
  <si>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</si>
  <si>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</si>
  <si>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</si>
  <si>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青森県　津軽広域水道企業団</t>
  </si>
  <si>
    <t>法適用</t>
  </si>
  <si>
    <t>水道事業</t>
  </si>
  <si>
    <t>用水供給事業</t>
  </si>
  <si>
    <t>B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</si>
  <si>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</si>
  <si>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</si>
  <si>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</si>
  <si>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</si>
  <si>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</si>
  <si>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</si>
  <si>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現在経営的には安定しているが、施設(管路）の老朽化が進行しているため、長期の事業計画及び財政見通しを策定し、事業の安定性、継続性を確保しなければならない。</t>
    <rPh sb="0" eb="2">
      <t>ゲンザイ</t>
    </rPh>
    <rPh sb="2" eb="5">
      <t>ケイエイテキ</t>
    </rPh>
    <rPh sb="7" eb="9">
      <t>アンテイ</t>
    </rPh>
    <rPh sb="15" eb="17">
      <t>シセツ</t>
    </rPh>
    <rPh sb="18" eb="20">
      <t>カンロ</t>
    </rPh>
    <rPh sb="22" eb="25">
      <t>ロウキュウカ</t>
    </rPh>
    <rPh sb="26" eb="28">
      <t>シンコウ</t>
    </rPh>
    <rPh sb="35" eb="37">
      <t>チョウキ</t>
    </rPh>
    <rPh sb="38" eb="40">
      <t>ジギョウ</t>
    </rPh>
    <rPh sb="40" eb="42">
      <t>ケイカク</t>
    </rPh>
    <rPh sb="42" eb="43">
      <t>オヨ</t>
    </rPh>
    <rPh sb="44" eb="46">
      <t>ザイセイ</t>
    </rPh>
    <rPh sb="46" eb="48">
      <t>ミトオ</t>
    </rPh>
    <rPh sb="50" eb="52">
      <t>サクテイ</t>
    </rPh>
    <rPh sb="54" eb="56">
      <t>ジギョウ</t>
    </rPh>
    <rPh sb="57" eb="60">
      <t>アンテイセイ</t>
    </rPh>
    <rPh sb="61" eb="64">
      <t>ケイゾクセイ</t>
    </rPh>
    <rPh sb="65" eb="67">
      <t>カクホ</t>
    </rPh>
    <phoneticPr fontId="4"/>
  </si>
  <si>
    <t>経常収支比率、流動比率、料金回収率等は、平均値を上回っているが、施設利用率が低いのは、構成市町村の人口及び使用水量が減少してきているためである。
企業債残高対給水収益比率、給水原価は、平均値を下回っており、今後も計画的な投資と経費節減に努めなければならない。</t>
    <rPh sb="0" eb="2">
      <t>ケイジョウ</t>
    </rPh>
    <rPh sb="2" eb="4">
      <t>シュウシ</t>
    </rPh>
    <rPh sb="4" eb="6">
      <t>ヒリツ</t>
    </rPh>
    <rPh sb="7" eb="9">
      <t>リュウドウ</t>
    </rPh>
    <rPh sb="9" eb="11">
      <t>ヒリツ</t>
    </rPh>
    <rPh sb="12" eb="14">
      <t>リョウキン</t>
    </rPh>
    <rPh sb="14" eb="17">
      <t>カイシュウリツ</t>
    </rPh>
    <rPh sb="17" eb="18">
      <t>トウ</t>
    </rPh>
    <rPh sb="20" eb="23">
      <t>ヘイキンチ</t>
    </rPh>
    <rPh sb="24" eb="26">
      <t>ウワマワ</t>
    </rPh>
    <rPh sb="32" eb="34">
      <t>シセツ</t>
    </rPh>
    <rPh sb="34" eb="37">
      <t>リヨウリツ</t>
    </rPh>
    <rPh sb="38" eb="39">
      <t>ヒク</t>
    </rPh>
    <rPh sb="43" eb="45">
      <t>コウセイ</t>
    </rPh>
    <rPh sb="45" eb="48">
      <t>シチョウソン</t>
    </rPh>
    <rPh sb="49" eb="51">
      <t>ジンコウ</t>
    </rPh>
    <rPh sb="51" eb="52">
      <t>オヨ</t>
    </rPh>
    <rPh sb="53" eb="55">
      <t>シヨウ</t>
    </rPh>
    <rPh sb="55" eb="57">
      <t>スイリョウ</t>
    </rPh>
    <rPh sb="58" eb="60">
      <t>ゲンショウ</t>
    </rPh>
    <rPh sb="73" eb="76">
      <t>キギョウサイ</t>
    </rPh>
    <rPh sb="76" eb="78">
      <t>ザンダカ</t>
    </rPh>
    <rPh sb="78" eb="79">
      <t>タイ</t>
    </rPh>
    <rPh sb="79" eb="81">
      <t>キュウスイ</t>
    </rPh>
    <rPh sb="81" eb="83">
      <t>シュウエキ</t>
    </rPh>
    <rPh sb="83" eb="85">
      <t>ヒリツ</t>
    </rPh>
    <rPh sb="86" eb="90">
      <t>キュウスイゲンカ</t>
    </rPh>
    <rPh sb="92" eb="95">
      <t>ヘイキンチ</t>
    </rPh>
    <rPh sb="96" eb="98">
      <t>シタマワ</t>
    </rPh>
    <rPh sb="103" eb="105">
      <t>コンゴ</t>
    </rPh>
    <rPh sb="106" eb="109">
      <t>ケイカクテキ</t>
    </rPh>
    <rPh sb="110" eb="112">
      <t>トウシ</t>
    </rPh>
    <rPh sb="113" eb="115">
      <t>ケイヒ</t>
    </rPh>
    <rPh sb="115" eb="117">
      <t>セツゲン</t>
    </rPh>
    <rPh sb="118" eb="119">
      <t>ツト</t>
    </rPh>
    <phoneticPr fontId="4"/>
  </si>
  <si>
    <t>管路（送水管、導水管）については耐用年数を超過していないので更新は行っていないが、更新する際は優先度を考慮し、計画的に行う必要がある。</t>
    <rPh sb="0" eb="2">
      <t>カンロ</t>
    </rPh>
    <rPh sb="16" eb="18">
      <t>タイヨウ</t>
    </rPh>
    <rPh sb="18" eb="20">
      <t>ネンスウ</t>
    </rPh>
    <rPh sb="21" eb="23">
      <t>チョウカ</t>
    </rPh>
    <rPh sb="30" eb="32">
      <t>コウシン</t>
    </rPh>
    <rPh sb="33" eb="34">
      <t>オコナ</t>
    </rPh>
    <rPh sb="41" eb="43">
      <t>コウシン</t>
    </rPh>
    <rPh sb="45" eb="46">
      <t>サイ</t>
    </rPh>
    <rPh sb="47" eb="50">
      <t>ユウセンド</t>
    </rPh>
    <rPh sb="51" eb="53">
      <t>コウリョ</t>
    </rPh>
    <rPh sb="55" eb="58">
      <t>ケイカクテキ</t>
    </rPh>
    <rPh sb="59" eb="60">
      <t>オコナ</t>
    </rPh>
    <rPh sb="61" eb="63">
      <t>ヒツヨウ</t>
    </rPh>
    <phoneticPr fontId="4"/>
  </si>
  <si>
    <t>その他</t>
    <rPh sb="2" eb="3">
      <t>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</si>
</sst>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6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10" xfId="1" applyFont="1" applyBorder="1" applyAlignment="1" applyProtection="1">
      <alignment horizontal="left" vertical="top" wrapText="1"/>
      <protection locked="0"/>
    </xf>
    <xf numFmtId="0" fontId="5" fillId="0" borderId="11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12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609400"/>
        <c:axId val="187609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0.16</c:v>
                </c:pt>
                <c:pt idx="1">
                  <c:v>0.25</c:v>
                </c:pt>
                <c:pt idx="2">
                  <c:v>0.13</c:v>
                </c:pt>
                <c:pt idx="3">
                  <c:v>0.26</c:v>
                </c:pt>
                <c:pt idx="4">
                  <c:v>0.24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609400"/>
        <c:axId val="187609792"/>
      </c:lineChart>
      <c:dateAx>
        <c:axId val="187609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7609792"/>
        <c:crosses val="autoZero"/>
        <c:auto val="1"/>
        <c:lblOffset val="100"/>
        <c:baseTimeUnit val="years"/>
      </c:dateAx>
      <c:valAx>
        <c:axId val="187609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7609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64.38</c:v>
                </c:pt>
                <c:pt idx="1">
                  <c:v>65.09</c:v>
                </c:pt>
                <c:pt idx="2">
                  <c:v>59.9</c:v>
                </c:pt>
                <c:pt idx="3">
                  <c:v>59.3</c:v>
                </c:pt>
                <c:pt idx="4">
                  <c:v>59.4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551616"/>
        <c:axId val="190552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64.55</c:v>
                </c:pt>
                <c:pt idx="1">
                  <c:v>64.12</c:v>
                </c:pt>
                <c:pt idx="2">
                  <c:v>62.69</c:v>
                </c:pt>
                <c:pt idx="3">
                  <c:v>61.82</c:v>
                </c:pt>
                <c:pt idx="4">
                  <c:v>61.66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551616"/>
        <c:axId val="190552008"/>
      </c:lineChart>
      <c:dateAx>
        <c:axId val="190551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0552008"/>
        <c:crosses val="autoZero"/>
        <c:auto val="1"/>
        <c:lblOffset val="100"/>
        <c:baseTimeUnit val="years"/>
      </c:dateAx>
      <c:valAx>
        <c:axId val="190552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0551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553184"/>
        <c:axId val="190987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99.93</c:v>
                </c:pt>
                <c:pt idx="1">
                  <c:v>100.12</c:v>
                </c:pt>
                <c:pt idx="2">
                  <c:v>100.12</c:v>
                </c:pt>
                <c:pt idx="3">
                  <c:v>100.03</c:v>
                </c:pt>
                <c:pt idx="4">
                  <c:v>100.05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553184"/>
        <c:axId val="190987672"/>
      </c:lineChart>
      <c:dateAx>
        <c:axId val="190553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0987672"/>
        <c:crosses val="autoZero"/>
        <c:auto val="1"/>
        <c:lblOffset val="100"/>
        <c:baseTimeUnit val="years"/>
      </c:dateAx>
      <c:valAx>
        <c:axId val="190987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0553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126.32</c:v>
                </c:pt>
                <c:pt idx="1">
                  <c:v>132.82</c:v>
                </c:pt>
                <c:pt idx="2">
                  <c:v>126.99</c:v>
                </c:pt>
                <c:pt idx="3">
                  <c:v>131.66999999999999</c:v>
                </c:pt>
                <c:pt idx="4">
                  <c:v>139.06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610968"/>
        <c:axId val="187611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113.16</c:v>
                </c:pt>
                <c:pt idx="1">
                  <c:v>113.88</c:v>
                </c:pt>
                <c:pt idx="2">
                  <c:v>113.47</c:v>
                </c:pt>
                <c:pt idx="3">
                  <c:v>113.33</c:v>
                </c:pt>
                <c:pt idx="4">
                  <c:v>114.05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610968"/>
        <c:axId val="187611360"/>
      </c:lineChart>
      <c:dateAx>
        <c:axId val="187610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7611360"/>
        <c:crosses val="autoZero"/>
        <c:auto val="1"/>
        <c:lblOffset val="100"/>
        <c:baseTimeUnit val="years"/>
      </c:dateAx>
      <c:valAx>
        <c:axId val="1876113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7610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43.23</c:v>
                </c:pt>
                <c:pt idx="1">
                  <c:v>43.99</c:v>
                </c:pt>
                <c:pt idx="2">
                  <c:v>59.61</c:v>
                </c:pt>
                <c:pt idx="3">
                  <c:v>61.56</c:v>
                </c:pt>
                <c:pt idx="4">
                  <c:v>60.89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612536"/>
        <c:axId val="187612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38.86</c:v>
                </c:pt>
                <c:pt idx="1">
                  <c:v>39.81</c:v>
                </c:pt>
                <c:pt idx="2">
                  <c:v>51.44</c:v>
                </c:pt>
                <c:pt idx="3">
                  <c:v>52.4</c:v>
                </c:pt>
                <c:pt idx="4">
                  <c:v>53.56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612536"/>
        <c:axId val="187612928"/>
      </c:lineChart>
      <c:dateAx>
        <c:axId val="187612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7612928"/>
        <c:crosses val="autoZero"/>
        <c:auto val="1"/>
        <c:lblOffset val="100"/>
        <c:baseTimeUnit val="years"/>
      </c:dateAx>
      <c:valAx>
        <c:axId val="187612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7612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104096"/>
        <c:axId val="189104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12.13</c:v>
                </c:pt>
                <c:pt idx="1">
                  <c:v>13.72</c:v>
                </c:pt>
                <c:pt idx="2">
                  <c:v>16.77</c:v>
                </c:pt>
                <c:pt idx="3">
                  <c:v>18.05</c:v>
                </c:pt>
                <c:pt idx="4">
                  <c:v>19.440000000000001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104096"/>
        <c:axId val="189104488"/>
      </c:lineChart>
      <c:dateAx>
        <c:axId val="189104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104488"/>
        <c:crosses val="autoZero"/>
        <c:auto val="1"/>
        <c:lblOffset val="100"/>
        <c:baseTimeUnit val="years"/>
      </c:dateAx>
      <c:valAx>
        <c:axId val="189104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9104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107232"/>
        <c:axId val="189872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23.57</c:v>
                </c:pt>
                <c:pt idx="1">
                  <c:v>21.34</c:v>
                </c:pt>
                <c:pt idx="2">
                  <c:v>16.89</c:v>
                </c:pt>
                <c:pt idx="3">
                  <c:v>17.39</c:v>
                </c:pt>
                <c:pt idx="4">
                  <c:v>12.65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107232"/>
        <c:axId val="189872592"/>
      </c:lineChart>
      <c:dateAx>
        <c:axId val="189107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872592"/>
        <c:crosses val="autoZero"/>
        <c:auto val="1"/>
        <c:lblOffset val="100"/>
        <c:baseTimeUnit val="years"/>
      </c:dateAx>
      <c:valAx>
        <c:axId val="1898725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9107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874.88</c:v>
                </c:pt>
                <c:pt idx="1">
                  <c:v>582.59</c:v>
                </c:pt>
                <c:pt idx="2">
                  <c:v>145.12</c:v>
                </c:pt>
                <c:pt idx="3">
                  <c:v>245.58</c:v>
                </c:pt>
                <c:pt idx="4">
                  <c:v>308.81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874160"/>
        <c:axId val="189874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654.97</c:v>
                </c:pt>
                <c:pt idx="1">
                  <c:v>634.53</c:v>
                </c:pt>
                <c:pt idx="2">
                  <c:v>200.22</c:v>
                </c:pt>
                <c:pt idx="3">
                  <c:v>212.95</c:v>
                </c:pt>
                <c:pt idx="4">
                  <c:v>224.41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874160"/>
        <c:axId val="189874552"/>
      </c:lineChart>
      <c:dateAx>
        <c:axId val="189874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874552"/>
        <c:crosses val="autoZero"/>
        <c:auto val="1"/>
        <c:lblOffset val="100"/>
        <c:baseTimeUnit val="years"/>
      </c:dateAx>
      <c:valAx>
        <c:axId val="1898745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9874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222.83</c:v>
                </c:pt>
                <c:pt idx="1">
                  <c:v>197.37</c:v>
                </c:pt>
                <c:pt idx="2">
                  <c:v>228.81</c:v>
                </c:pt>
                <c:pt idx="3">
                  <c:v>206.12</c:v>
                </c:pt>
                <c:pt idx="4">
                  <c:v>204.09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106840"/>
        <c:axId val="189106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383.75</c:v>
                </c:pt>
                <c:pt idx="1">
                  <c:v>368.94</c:v>
                </c:pt>
                <c:pt idx="2">
                  <c:v>351.06</c:v>
                </c:pt>
                <c:pt idx="3">
                  <c:v>333.48</c:v>
                </c:pt>
                <c:pt idx="4">
                  <c:v>320.31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106840"/>
        <c:axId val="189106448"/>
      </c:lineChart>
      <c:dateAx>
        <c:axId val="189106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106448"/>
        <c:crosses val="autoZero"/>
        <c:auto val="1"/>
        <c:lblOffset val="100"/>
        <c:baseTimeUnit val="years"/>
      </c:dateAx>
      <c:valAx>
        <c:axId val="1891064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9106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123.78</c:v>
                </c:pt>
                <c:pt idx="1">
                  <c:v>130.65</c:v>
                </c:pt>
                <c:pt idx="2">
                  <c:v>129.27000000000001</c:v>
                </c:pt>
                <c:pt idx="3">
                  <c:v>134.53</c:v>
                </c:pt>
                <c:pt idx="4">
                  <c:v>143.74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873768"/>
        <c:axId val="189875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110.39</c:v>
                </c:pt>
                <c:pt idx="1">
                  <c:v>111.12</c:v>
                </c:pt>
                <c:pt idx="2">
                  <c:v>112.92</c:v>
                </c:pt>
                <c:pt idx="3">
                  <c:v>112.81</c:v>
                </c:pt>
                <c:pt idx="4">
                  <c:v>113.88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873768"/>
        <c:axId val="189875728"/>
      </c:lineChart>
      <c:dateAx>
        <c:axId val="189873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875728"/>
        <c:crosses val="autoZero"/>
        <c:auto val="1"/>
        <c:lblOffset val="100"/>
        <c:baseTimeUnit val="years"/>
      </c:dateAx>
      <c:valAx>
        <c:axId val="189875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9873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73.459999999999994</c:v>
                </c:pt>
                <c:pt idx="1">
                  <c:v>69.010000000000005</c:v>
                </c:pt>
                <c:pt idx="2">
                  <c:v>74.47</c:v>
                </c:pt>
                <c:pt idx="3">
                  <c:v>72.13</c:v>
                </c:pt>
                <c:pt idx="4">
                  <c:v>67.42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550048"/>
        <c:axId val="190550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76.81</c:v>
                </c:pt>
                <c:pt idx="1">
                  <c:v>75.75</c:v>
                </c:pt>
                <c:pt idx="2">
                  <c:v>75.3</c:v>
                </c:pt>
                <c:pt idx="3">
                  <c:v>75.3</c:v>
                </c:pt>
                <c:pt idx="4">
                  <c:v>74.02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550048"/>
        <c:axId val="190550440"/>
      </c:lineChart>
      <c:dateAx>
        <c:axId val="190550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0550440"/>
        <c:crosses val="autoZero"/>
        <c:auto val="1"/>
        <c:lblOffset val="100"/>
        <c:baseTimeUnit val="years"/>
      </c:dateAx>
      <c:valAx>
        <c:axId val="190550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0550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【224.41】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【113.88】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B1" zoomScale="90" zoomScaleNormal="90" workbookViewId="0">
      <selection activeCell="AH11" sqref="AH11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5" t="s">
        <v>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</row>
    <row r="3" spans="1:78" ht="9.75" customHeight="1" x14ac:dyDescent="0.15">
      <c r="A3" s="2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</row>
    <row r="4" spans="1:78" ht="9.75" customHeight="1" x14ac:dyDescent="0.15">
      <c r="A4" s="2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86" t="str">
        <f>データ!H6</f>
        <v>青森県　津軽広域水道企業団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7"/>
      <c r="AE6" s="87"/>
      <c r="AF6" s="87"/>
      <c r="AG6" s="87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5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 x14ac:dyDescent="0.15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用水供給事業</v>
      </c>
      <c r="Q8" s="83"/>
      <c r="R8" s="83"/>
      <c r="S8" s="83"/>
      <c r="T8" s="83"/>
      <c r="U8" s="83"/>
      <c r="V8" s="83"/>
      <c r="W8" s="83" t="str">
        <f>データ!$L$6</f>
        <v>B</v>
      </c>
      <c r="X8" s="83"/>
      <c r="Y8" s="83"/>
      <c r="Z8" s="83"/>
      <c r="AA8" s="83"/>
      <c r="AB8" s="83"/>
      <c r="AC8" s="83"/>
      <c r="AD8" s="84" t="s">
        <v>119</v>
      </c>
      <c r="AE8" s="84"/>
      <c r="AF8" s="84"/>
      <c r="AG8" s="84"/>
      <c r="AH8" s="84"/>
      <c r="AI8" s="84"/>
      <c r="AJ8" s="84"/>
      <c r="AK8" s="5"/>
      <c r="AL8" s="71" t="str">
        <f>データ!$R$6</f>
        <v>-</v>
      </c>
      <c r="AM8" s="71"/>
      <c r="AN8" s="71"/>
      <c r="AO8" s="71"/>
      <c r="AP8" s="71"/>
      <c r="AQ8" s="71"/>
      <c r="AR8" s="71"/>
      <c r="AS8" s="71"/>
      <c r="AT8" s="67" t="str">
        <f>データ!$S$6</f>
        <v>-</v>
      </c>
      <c r="AU8" s="68"/>
      <c r="AV8" s="68"/>
      <c r="AW8" s="68"/>
      <c r="AX8" s="68"/>
      <c r="AY8" s="68"/>
      <c r="AZ8" s="68"/>
      <c r="BA8" s="68"/>
      <c r="BB8" s="70" t="str">
        <f>データ!$T$6</f>
        <v>-</v>
      </c>
      <c r="BC8" s="70"/>
      <c r="BD8" s="70"/>
      <c r="BE8" s="70"/>
      <c r="BF8" s="70"/>
      <c r="BG8" s="70"/>
      <c r="BH8" s="70"/>
      <c r="BI8" s="70"/>
      <c r="BJ8" s="4"/>
      <c r="BK8" s="4"/>
      <c r="BL8" s="74" t="s">
        <v>10</v>
      </c>
      <c r="BM8" s="75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 x14ac:dyDescent="0.15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5"/>
      <c r="AI9" s="5"/>
      <c r="AJ9" s="5"/>
      <c r="AK9" s="5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4"/>
      <c r="BK9" s="4"/>
      <c r="BL9" s="65" t="s">
        <v>19</v>
      </c>
      <c r="BM9" s="66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 x14ac:dyDescent="0.15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77.23</v>
      </c>
      <c r="J10" s="68"/>
      <c r="K10" s="68"/>
      <c r="L10" s="68"/>
      <c r="M10" s="68"/>
      <c r="N10" s="68"/>
      <c r="O10" s="69"/>
      <c r="P10" s="70">
        <f>データ!$P$6</f>
        <v>95.08</v>
      </c>
      <c r="Q10" s="70"/>
      <c r="R10" s="70"/>
      <c r="S10" s="70"/>
      <c r="T10" s="70"/>
      <c r="U10" s="70"/>
      <c r="V10" s="70"/>
      <c r="W10" s="71">
        <f>データ!$Q$6</f>
        <v>0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5"/>
      <c r="AI10" s="5"/>
      <c r="AJ10" s="5"/>
      <c r="AK10" s="5"/>
      <c r="AL10" s="71">
        <f>データ!$U$6</f>
        <v>345455</v>
      </c>
      <c r="AM10" s="71"/>
      <c r="AN10" s="71"/>
      <c r="AO10" s="71"/>
      <c r="AP10" s="71"/>
      <c r="AQ10" s="71"/>
      <c r="AR10" s="71"/>
      <c r="AS10" s="71"/>
      <c r="AT10" s="67">
        <f>データ!$V$6</f>
        <v>799.4</v>
      </c>
      <c r="AU10" s="68"/>
      <c r="AV10" s="68"/>
      <c r="AW10" s="68"/>
      <c r="AX10" s="68"/>
      <c r="AY10" s="68"/>
      <c r="AZ10" s="68"/>
      <c r="BA10" s="68"/>
      <c r="BB10" s="70">
        <f>データ!$W$6</f>
        <v>432.14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50" t="s">
        <v>117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2"/>
    </row>
    <row r="17" spans="1:78" ht="13.5" customHeight="1" x14ac:dyDescent="0.15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50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</row>
    <row r="18" spans="1:78" ht="13.5" customHeight="1" x14ac:dyDescent="0.15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50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2"/>
    </row>
    <row r="19" spans="1:78" ht="13.5" customHeight="1" x14ac:dyDescent="0.15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2"/>
    </row>
    <row r="20" spans="1:78" ht="13.5" customHeight="1" x14ac:dyDescent="0.15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2"/>
    </row>
    <row r="21" spans="1:78" ht="13.5" customHeight="1" x14ac:dyDescent="0.15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2"/>
    </row>
    <row r="22" spans="1:78" ht="13.5" customHeight="1" x14ac:dyDescent="0.15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2"/>
    </row>
    <row r="23" spans="1:78" ht="13.5" customHeight="1" x14ac:dyDescent="0.15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2"/>
    </row>
    <row r="24" spans="1:78" ht="13.5" customHeight="1" x14ac:dyDescent="0.15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50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2"/>
    </row>
    <row r="25" spans="1:78" ht="13.5" customHeight="1" x14ac:dyDescent="0.15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2"/>
    </row>
    <row r="26" spans="1:78" ht="13.5" customHeight="1" x14ac:dyDescent="0.15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50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2"/>
    </row>
    <row r="27" spans="1:78" ht="13.5" customHeight="1" x14ac:dyDescent="0.15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50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2"/>
    </row>
    <row r="28" spans="1:78" ht="13.5" customHeight="1" x14ac:dyDescent="0.15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50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2"/>
    </row>
    <row r="29" spans="1:78" ht="13.5" customHeight="1" x14ac:dyDescent="0.15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50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2"/>
    </row>
    <row r="30" spans="1:78" ht="13.5" customHeight="1" x14ac:dyDescent="0.15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50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2"/>
    </row>
    <row r="31" spans="1:78" ht="13.5" customHeight="1" x14ac:dyDescent="0.15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50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</row>
    <row r="32" spans="1:78" ht="13.5" customHeight="1" x14ac:dyDescent="0.15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50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</row>
    <row r="33" spans="1:78" ht="13.5" customHeight="1" x14ac:dyDescent="0.15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50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2"/>
    </row>
    <row r="34" spans="1:78" ht="13.5" customHeight="1" x14ac:dyDescent="0.15">
      <c r="A34" s="2"/>
      <c r="B34" s="18"/>
      <c r="C34" s="56" t="s">
        <v>26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20"/>
      <c r="R34" s="56" t="s">
        <v>27</v>
      </c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20"/>
      <c r="AG34" s="56" t="s">
        <v>28</v>
      </c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20"/>
      <c r="AV34" s="56" t="s">
        <v>29</v>
      </c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19"/>
      <c r="BK34" s="2"/>
      <c r="BL34" s="50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</row>
    <row r="35" spans="1:78" ht="13.5" customHeight="1" x14ac:dyDescent="0.15">
      <c r="A35" s="2"/>
      <c r="B35" s="18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20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20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20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19"/>
      <c r="BK35" s="2"/>
      <c r="BL35" s="50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2"/>
    </row>
    <row r="36" spans="1:78" ht="13.5" customHeight="1" x14ac:dyDescent="0.15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2"/>
    </row>
    <row r="37" spans="1:78" ht="13.5" customHeight="1" x14ac:dyDescent="0.15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50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</row>
    <row r="38" spans="1:78" ht="13.5" customHeight="1" x14ac:dyDescent="0.15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50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2"/>
    </row>
    <row r="39" spans="1:78" ht="13.5" customHeight="1" x14ac:dyDescent="0.15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50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</row>
    <row r="40" spans="1:78" ht="13.5" customHeight="1" x14ac:dyDescent="0.15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50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2"/>
    </row>
    <row r="41" spans="1:78" ht="13.5" customHeight="1" x14ac:dyDescent="0.15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50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2"/>
    </row>
    <row r="42" spans="1:78" ht="13.5" customHeight="1" x14ac:dyDescent="0.15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50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2"/>
    </row>
    <row r="43" spans="1:78" ht="13.5" customHeight="1" x14ac:dyDescent="0.15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50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2"/>
    </row>
    <row r="44" spans="1:78" ht="13.5" customHeight="1" x14ac:dyDescent="0.15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44" t="s">
        <v>30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50" t="s">
        <v>118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5" customHeight="1" x14ac:dyDescent="0.15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5" customHeight="1" x14ac:dyDescent="0.15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5" customHeight="1" x14ac:dyDescent="0.15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5" customHeight="1" x14ac:dyDescent="0.15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5" customHeight="1" x14ac:dyDescent="0.15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5" customHeight="1" x14ac:dyDescent="0.15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5" customHeight="1" x14ac:dyDescent="0.15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5" customHeight="1" x14ac:dyDescent="0.15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5" customHeight="1" x14ac:dyDescent="0.15">
      <c r="A56" s="2"/>
      <c r="B56" s="18"/>
      <c r="C56" s="56" t="s">
        <v>31</v>
      </c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20"/>
      <c r="R56" s="56" t="s">
        <v>32</v>
      </c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20"/>
      <c r="AG56" s="56" t="s">
        <v>33</v>
      </c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20"/>
      <c r="AV56" s="56" t="s">
        <v>34</v>
      </c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19"/>
      <c r="BK56" s="2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5" customHeight="1" x14ac:dyDescent="0.15">
      <c r="A57" s="2"/>
      <c r="B57" s="18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20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20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20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19"/>
      <c r="BK57" s="2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5" customHeight="1" x14ac:dyDescent="0.15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5" customHeight="1" x14ac:dyDescent="0.15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5" customHeight="1" x14ac:dyDescent="0.15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5" customHeight="1" x14ac:dyDescent="0.15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5" customHeight="1" x14ac:dyDescent="0.15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44" t="s">
        <v>36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50" t="s">
        <v>116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 x14ac:dyDescent="0.15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 x14ac:dyDescent="0.15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 x14ac:dyDescent="0.15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 x14ac:dyDescent="0.15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 x14ac:dyDescent="0.15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 x14ac:dyDescent="0.15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 x14ac:dyDescent="0.15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 x14ac:dyDescent="0.15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 x14ac:dyDescent="0.15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 x14ac:dyDescent="0.15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 x14ac:dyDescent="0.15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 x14ac:dyDescent="0.15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 x14ac:dyDescent="0.15">
      <c r="A79" s="2"/>
      <c r="B79" s="18"/>
      <c r="C79" s="56" t="s">
        <v>37</v>
      </c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20"/>
      <c r="V79" s="20"/>
      <c r="W79" s="56" t="s">
        <v>38</v>
      </c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20"/>
      <c r="AP79" s="20"/>
      <c r="AQ79" s="56" t="s">
        <v>39</v>
      </c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"/>
      <c r="BJ79" s="19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 x14ac:dyDescent="0.15">
      <c r="A80" s="2"/>
      <c r="B80" s="18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20"/>
      <c r="V80" s="20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20"/>
      <c r="AP80" s="20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"/>
      <c r="BJ80" s="19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 x14ac:dyDescent="0.15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 x14ac:dyDescent="0.15">
      <c r="C83" s="26" t="s">
        <v>40</v>
      </c>
    </row>
    <row r="84" spans="1:78" hidden="1" x14ac:dyDescent="0.15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 x14ac:dyDescent="0.15">
      <c r="B85" s="27"/>
      <c r="C85" s="27"/>
      <c r="D85" s="27"/>
      <c r="E85" s="27" t="str">
        <f>データ!AH6</f>
        <v>【114.05】</v>
      </c>
      <c r="F85" s="27" t="str">
        <f>データ!AS6</f>
        <v>【12.65】</v>
      </c>
      <c r="G85" s="27" t="str">
        <f>データ!BD6</f>
        <v>【224.41】</v>
      </c>
      <c r="H85" s="27" t="str">
        <f>データ!BO6</f>
        <v>【320.31】</v>
      </c>
      <c r="I85" s="27" t="str">
        <f>データ!BZ6</f>
        <v>【113.88】</v>
      </c>
      <c r="J85" s="27" t="str">
        <f>データ!CK6</f>
        <v>【74.02】</v>
      </c>
      <c r="K85" s="27" t="str">
        <f>データ!CV6</f>
        <v>【61.66】</v>
      </c>
      <c r="L85" s="27" t="str">
        <f>データ!DG6</f>
        <v>【100.05】</v>
      </c>
      <c r="M85" s="27" t="str">
        <f>データ!DR6</f>
        <v>【53.56】</v>
      </c>
      <c r="N85" s="27" t="str">
        <f>データ!EC6</f>
        <v>【19.44】</v>
      </c>
      <c r="O85" s="27" t="str">
        <f>データ!EN6</f>
        <v>【0.24】</v>
      </c>
    </row>
  </sheetData>
  <sheetProtection password="B319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V1" workbookViewId="0">
      <selection activeCell="X4" sqref="X4:AH4"/>
    </sheetView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4" x14ac:dyDescent="0.15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89" t="s">
        <v>62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95" t="s">
        <v>63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64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 x14ac:dyDescent="0.15">
      <c r="A4" s="29" t="s">
        <v>65</v>
      </c>
      <c r="B4" s="31"/>
      <c r="C4" s="31"/>
      <c r="D4" s="31"/>
      <c r="E4" s="31"/>
      <c r="F4" s="31"/>
      <c r="G4" s="31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66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67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68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69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70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71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72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73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74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75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76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 x14ac:dyDescent="0.15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5</v>
      </c>
      <c r="N5" s="33" t="s">
        <v>83</v>
      </c>
      <c r="O5" s="33" t="s">
        <v>84</v>
      </c>
      <c r="P5" s="33" t="s">
        <v>85</v>
      </c>
      <c r="Q5" s="33" t="s">
        <v>86</v>
      </c>
      <c r="R5" s="33" t="s">
        <v>87</v>
      </c>
      <c r="S5" s="33" t="s">
        <v>88</v>
      </c>
      <c r="T5" s="33" t="s">
        <v>89</v>
      </c>
      <c r="U5" s="33" t="s">
        <v>90</v>
      </c>
      <c r="V5" s="33" t="s">
        <v>91</v>
      </c>
      <c r="W5" s="33" t="s">
        <v>92</v>
      </c>
      <c r="X5" s="33" t="s">
        <v>93</v>
      </c>
      <c r="Y5" s="33" t="s">
        <v>94</v>
      </c>
      <c r="Z5" s="33" t="s">
        <v>95</v>
      </c>
      <c r="AA5" s="33" t="s">
        <v>96</v>
      </c>
      <c r="AB5" s="33" t="s">
        <v>97</v>
      </c>
      <c r="AC5" s="33" t="s">
        <v>98</v>
      </c>
      <c r="AD5" s="33" t="s">
        <v>99</v>
      </c>
      <c r="AE5" s="33" t="s">
        <v>100</v>
      </c>
      <c r="AF5" s="33" t="s">
        <v>101</v>
      </c>
      <c r="AG5" s="33" t="s">
        <v>102</v>
      </c>
      <c r="AH5" s="33" t="s">
        <v>41</v>
      </c>
      <c r="AI5" s="33" t="s">
        <v>93</v>
      </c>
      <c r="AJ5" s="33" t="s">
        <v>94</v>
      </c>
      <c r="AK5" s="33" t="s">
        <v>95</v>
      </c>
      <c r="AL5" s="33" t="s">
        <v>96</v>
      </c>
      <c r="AM5" s="33" t="s">
        <v>97</v>
      </c>
      <c r="AN5" s="33" t="s">
        <v>98</v>
      </c>
      <c r="AO5" s="33" t="s">
        <v>99</v>
      </c>
      <c r="AP5" s="33" t="s">
        <v>100</v>
      </c>
      <c r="AQ5" s="33" t="s">
        <v>101</v>
      </c>
      <c r="AR5" s="33" t="s">
        <v>102</v>
      </c>
      <c r="AS5" s="33" t="s">
        <v>103</v>
      </c>
      <c r="AT5" s="33" t="s">
        <v>93</v>
      </c>
      <c r="AU5" s="33" t="s">
        <v>94</v>
      </c>
      <c r="AV5" s="33" t="s">
        <v>95</v>
      </c>
      <c r="AW5" s="33" t="s">
        <v>96</v>
      </c>
      <c r="AX5" s="33" t="s">
        <v>97</v>
      </c>
      <c r="AY5" s="33" t="s">
        <v>98</v>
      </c>
      <c r="AZ5" s="33" t="s">
        <v>99</v>
      </c>
      <c r="BA5" s="33" t="s">
        <v>100</v>
      </c>
      <c r="BB5" s="33" t="s">
        <v>101</v>
      </c>
      <c r="BC5" s="33" t="s">
        <v>102</v>
      </c>
      <c r="BD5" s="33" t="s">
        <v>103</v>
      </c>
      <c r="BE5" s="33" t="s">
        <v>93</v>
      </c>
      <c r="BF5" s="33" t="s">
        <v>94</v>
      </c>
      <c r="BG5" s="33" t="s">
        <v>95</v>
      </c>
      <c r="BH5" s="33" t="s">
        <v>96</v>
      </c>
      <c r="BI5" s="33" t="s">
        <v>97</v>
      </c>
      <c r="BJ5" s="33" t="s">
        <v>98</v>
      </c>
      <c r="BK5" s="33" t="s">
        <v>99</v>
      </c>
      <c r="BL5" s="33" t="s">
        <v>100</v>
      </c>
      <c r="BM5" s="33" t="s">
        <v>101</v>
      </c>
      <c r="BN5" s="33" t="s">
        <v>102</v>
      </c>
      <c r="BO5" s="33" t="s">
        <v>103</v>
      </c>
      <c r="BP5" s="33" t="s">
        <v>93</v>
      </c>
      <c r="BQ5" s="33" t="s">
        <v>94</v>
      </c>
      <c r="BR5" s="33" t="s">
        <v>95</v>
      </c>
      <c r="BS5" s="33" t="s">
        <v>96</v>
      </c>
      <c r="BT5" s="33" t="s">
        <v>97</v>
      </c>
      <c r="BU5" s="33" t="s">
        <v>98</v>
      </c>
      <c r="BV5" s="33" t="s">
        <v>99</v>
      </c>
      <c r="BW5" s="33" t="s">
        <v>100</v>
      </c>
      <c r="BX5" s="33" t="s">
        <v>101</v>
      </c>
      <c r="BY5" s="33" t="s">
        <v>102</v>
      </c>
      <c r="BZ5" s="33" t="s">
        <v>103</v>
      </c>
      <c r="CA5" s="33" t="s">
        <v>93</v>
      </c>
      <c r="CB5" s="33" t="s">
        <v>94</v>
      </c>
      <c r="CC5" s="33" t="s">
        <v>95</v>
      </c>
      <c r="CD5" s="33" t="s">
        <v>96</v>
      </c>
      <c r="CE5" s="33" t="s">
        <v>97</v>
      </c>
      <c r="CF5" s="33" t="s">
        <v>98</v>
      </c>
      <c r="CG5" s="33" t="s">
        <v>99</v>
      </c>
      <c r="CH5" s="33" t="s">
        <v>100</v>
      </c>
      <c r="CI5" s="33" t="s">
        <v>101</v>
      </c>
      <c r="CJ5" s="33" t="s">
        <v>102</v>
      </c>
      <c r="CK5" s="33" t="s">
        <v>103</v>
      </c>
      <c r="CL5" s="33" t="s">
        <v>93</v>
      </c>
      <c r="CM5" s="33" t="s">
        <v>94</v>
      </c>
      <c r="CN5" s="33" t="s">
        <v>95</v>
      </c>
      <c r="CO5" s="33" t="s">
        <v>96</v>
      </c>
      <c r="CP5" s="33" t="s">
        <v>97</v>
      </c>
      <c r="CQ5" s="33" t="s">
        <v>98</v>
      </c>
      <c r="CR5" s="33" t="s">
        <v>99</v>
      </c>
      <c r="CS5" s="33" t="s">
        <v>100</v>
      </c>
      <c r="CT5" s="33" t="s">
        <v>101</v>
      </c>
      <c r="CU5" s="33" t="s">
        <v>102</v>
      </c>
      <c r="CV5" s="33" t="s">
        <v>103</v>
      </c>
      <c r="CW5" s="33" t="s">
        <v>93</v>
      </c>
      <c r="CX5" s="33" t="s">
        <v>94</v>
      </c>
      <c r="CY5" s="33" t="s">
        <v>95</v>
      </c>
      <c r="CZ5" s="33" t="s">
        <v>96</v>
      </c>
      <c r="DA5" s="33" t="s">
        <v>97</v>
      </c>
      <c r="DB5" s="33" t="s">
        <v>98</v>
      </c>
      <c r="DC5" s="33" t="s">
        <v>99</v>
      </c>
      <c r="DD5" s="33" t="s">
        <v>100</v>
      </c>
      <c r="DE5" s="33" t="s">
        <v>101</v>
      </c>
      <c r="DF5" s="33" t="s">
        <v>102</v>
      </c>
      <c r="DG5" s="33" t="s">
        <v>103</v>
      </c>
      <c r="DH5" s="33" t="s">
        <v>93</v>
      </c>
      <c r="DI5" s="33" t="s">
        <v>94</v>
      </c>
      <c r="DJ5" s="33" t="s">
        <v>95</v>
      </c>
      <c r="DK5" s="33" t="s">
        <v>96</v>
      </c>
      <c r="DL5" s="33" t="s">
        <v>97</v>
      </c>
      <c r="DM5" s="33" t="s">
        <v>98</v>
      </c>
      <c r="DN5" s="33" t="s">
        <v>99</v>
      </c>
      <c r="DO5" s="33" t="s">
        <v>100</v>
      </c>
      <c r="DP5" s="33" t="s">
        <v>101</v>
      </c>
      <c r="DQ5" s="33" t="s">
        <v>102</v>
      </c>
      <c r="DR5" s="33" t="s">
        <v>103</v>
      </c>
      <c r="DS5" s="33" t="s">
        <v>93</v>
      </c>
      <c r="DT5" s="33" t="s">
        <v>94</v>
      </c>
      <c r="DU5" s="33" t="s">
        <v>95</v>
      </c>
      <c r="DV5" s="33" t="s">
        <v>96</v>
      </c>
      <c r="DW5" s="33" t="s">
        <v>97</v>
      </c>
      <c r="DX5" s="33" t="s">
        <v>98</v>
      </c>
      <c r="DY5" s="33" t="s">
        <v>99</v>
      </c>
      <c r="DZ5" s="33" t="s">
        <v>100</v>
      </c>
      <c r="EA5" s="33" t="s">
        <v>101</v>
      </c>
      <c r="EB5" s="33" t="s">
        <v>102</v>
      </c>
      <c r="EC5" s="33" t="s">
        <v>103</v>
      </c>
      <c r="ED5" s="33" t="s">
        <v>93</v>
      </c>
      <c r="EE5" s="33" t="s">
        <v>94</v>
      </c>
      <c r="EF5" s="33" t="s">
        <v>95</v>
      </c>
      <c r="EG5" s="33" t="s">
        <v>96</v>
      </c>
      <c r="EH5" s="33" t="s">
        <v>97</v>
      </c>
      <c r="EI5" s="33" t="s">
        <v>98</v>
      </c>
      <c r="EJ5" s="33" t="s">
        <v>99</v>
      </c>
      <c r="EK5" s="33" t="s">
        <v>100</v>
      </c>
      <c r="EL5" s="33" t="s">
        <v>101</v>
      </c>
      <c r="EM5" s="33" t="s">
        <v>102</v>
      </c>
      <c r="EN5" s="33" t="s">
        <v>103</v>
      </c>
    </row>
    <row r="6" spans="1:144" s="37" customFormat="1" x14ac:dyDescent="0.15">
      <c r="A6" s="29" t="s">
        <v>104</v>
      </c>
      <c r="B6" s="34">
        <f>B7</f>
        <v>2016</v>
      </c>
      <c r="C6" s="34">
        <f t="shared" ref="C6:W6" si="3">C7</f>
        <v>28665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2</v>
      </c>
      <c r="H6" s="34" t="str">
        <f t="shared" si="3"/>
        <v>青森県　津軽広域水道企業団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用水供給事業</v>
      </c>
      <c r="L6" s="34" t="str">
        <f t="shared" si="3"/>
        <v>B</v>
      </c>
      <c r="M6" s="34">
        <f t="shared" si="3"/>
        <v>0</v>
      </c>
      <c r="N6" s="35" t="str">
        <f t="shared" si="3"/>
        <v>-</v>
      </c>
      <c r="O6" s="35">
        <f t="shared" si="3"/>
        <v>77.23</v>
      </c>
      <c r="P6" s="35">
        <f t="shared" si="3"/>
        <v>95.08</v>
      </c>
      <c r="Q6" s="35">
        <f t="shared" si="3"/>
        <v>0</v>
      </c>
      <c r="R6" s="35" t="str">
        <f t="shared" si="3"/>
        <v>-</v>
      </c>
      <c r="S6" s="35" t="str">
        <f t="shared" si="3"/>
        <v>-</v>
      </c>
      <c r="T6" s="35" t="str">
        <f t="shared" si="3"/>
        <v>-</v>
      </c>
      <c r="U6" s="35">
        <f t="shared" si="3"/>
        <v>345455</v>
      </c>
      <c r="V6" s="35">
        <f t="shared" si="3"/>
        <v>799.4</v>
      </c>
      <c r="W6" s="35">
        <f t="shared" si="3"/>
        <v>432.14</v>
      </c>
      <c r="X6" s="36">
        <f>IF(X7="",NA(),X7)</f>
        <v>126.32</v>
      </c>
      <c r="Y6" s="36">
        <f t="shared" ref="Y6:AG6" si="4">IF(Y7="",NA(),Y7)</f>
        <v>132.82</v>
      </c>
      <c r="Z6" s="36">
        <f t="shared" si="4"/>
        <v>126.99</v>
      </c>
      <c r="AA6" s="36">
        <f t="shared" si="4"/>
        <v>131.66999999999999</v>
      </c>
      <c r="AB6" s="36">
        <f t="shared" si="4"/>
        <v>139.06</v>
      </c>
      <c r="AC6" s="36">
        <f t="shared" si="4"/>
        <v>113.16</v>
      </c>
      <c r="AD6" s="36">
        <f t="shared" si="4"/>
        <v>113.88</v>
      </c>
      <c r="AE6" s="36">
        <f t="shared" si="4"/>
        <v>113.47</v>
      </c>
      <c r="AF6" s="36">
        <f t="shared" si="4"/>
        <v>113.33</v>
      </c>
      <c r="AG6" s="36">
        <f t="shared" si="4"/>
        <v>114.05</v>
      </c>
      <c r="AH6" s="35" t="str">
        <f>IF(AH7="","",IF(AH7="-","【-】","【"&amp;SUBSTITUTE(TEXT(AH7,"#,##0.00"),"-","△")&amp;"】"))</f>
        <v>【114.05】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23.57</v>
      </c>
      <c r="AO6" s="36">
        <f t="shared" si="5"/>
        <v>21.34</v>
      </c>
      <c r="AP6" s="36">
        <f t="shared" si="5"/>
        <v>16.89</v>
      </c>
      <c r="AQ6" s="36">
        <f t="shared" si="5"/>
        <v>17.39</v>
      </c>
      <c r="AR6" s="36">
        <f t="shared" si="5"/>
        <v>12.65</v>
      </c>
      <c r="AS6" s="35" t="str">
        <f>IF(AS7="","",IF(AS7="-","【-】","【"&amp;SUBSTITUTE(TEXT(AS7,"#,##0.00"),"-","△")&amp;"】"))</f>
        <v>【12.65】</v>
      </c>
      <c r="AT6" s="36">
        <f>IF(AT7="",NA(),AT7)</f>
        <v>874.88</v>
      </c>
      <c r="AU6" s="36">
        <f t="shared" ref="AU6:BC6" si="6">IF(AU7="",NA(),AU7)</f>
        <v>582.59</v>
      </c>
      <c r="AV6" s="36">
        <f t="shared" si="6"/>
        <v>145.12</v>
      </c>
      <c r="AW6" s="36">
        <f t="shared" si="6"/>
        <v>245.58</v>
      </c>
      <c r="AX6" s="36">
        <f t="shared" si="6"/>
        <v>308.81</v>
      </c>
      <c r="AY6" s="36">
        <f t="shared" si="6"/>
        <v>654.97</v>
      </c>
      <c r="AZ6" s="36">
        <f t="shared" si="6"/>
        <v>634.53</v>
      </c>
      <c r="BA6" s="36">
        <f t="shared" si="6"/>
        <v>200.22</v>
      </c>
      <c r="BB6" s="36">
        <f t="shared" si="6"/>
        <v>212.95</v>
      </c>
      <c r="BC6" s="36">
        <f t="shared" si="6"/>
        <v>224.41</v>
      </c>
      <c r="BD6" s="35" t="str">
        <f>IF(BD7="","",IF(BD7="-","【-】","【"&amp;SUBSTITUTE(TEXT(BD7,"#,##0.00"),"-","△")&amp;"】"))</f>
        <v>【224.41】</v>
      </c>
      <c r="BE6" s="36">
        <f>IF(BE7="",NA(),BE7)</f>
        <v>222.83</v>
      </c>
      <c r="BF6" s="36">
        <f t="shared" ref="BF6:BN6" si="7">IF(BF7="",NA(),BF7)</f>
        <v>197.37</v>
      </c>
      <c r="BG6" s="36">
        <f t="shared" si="7"/>
        <v>228.81</v>
      </c>
      <c r="BH6" s="36">
        <f t="shared" si="7"/>
        <v>206.12</v>
      </c>
      <c r="BI6" s="36">
        <f t="shared" si="7"/>
        <v>204.09</v>
      </c>
      <c r="BJ6" s="36">
        <f t="shared" si="7"/>
        <v>383.75</v>
      </c>
      <c r="BK6" s="36">
        <f t="shared" si="7"/>
        <v>368.94</v>
      </c>
      <c r="BL6" s="36">
        <f t="shared" si="7"/>
        <v>351.06</v>
      </c>
      <c r="BM6" s="36">
        <f t="shared" si="7"/>
        <v>333.48</v>
      </c>
      <c r="BN6" s="36">
        <f t="shared" si="7"/>
        <v>320.31</v>
      </c>
      <c r="BO6" s="35" t="str">
        <f>IF(BO7="","",IF(BO7="-","【-】","【"&amp;SUBSTITUTE(TEXT(BO7,"#,##0.00"),"-","△")&amp;"】"))</f>
        <v>【320.31】</v>
      </c>
      <c r="BP6" s="36">
        <f>IF(BP7="",NA(),BP7)</f>
        <v>123.78</v>
      </c>
      <c r="BQ6" s="36">
        <f t="shared" ref="BQ6:BY6" si="8">IF(BQ7="",NA(),BQ7)</f>
        <v>130.65</v>
      </c>
      <c r="BR6" s="36">
        <f t="shared" si="8"/>
        <v>129.27000000000001</v>
      </c>
      <c r="BS6" s="36">
        <f t="shared" si="8"/>
        <v>134.53</v>
      </c>
      <c r="BT6" s="36">
        <f t="shared" si="8"/>
        <v>143.74</v>
      </c>
      <c r="BU6" s="36">
        <f t="shared" si="8"/>
        <v>110.39</v>
      </c>
      <c r="BV6" s="36">
        <f t="shared" si="8"/>
        <v>111.12</v>
      </c>
      <c r="BW6" s="36">
        <f t="shared" si="8"/>
        <v>112.92</v>
      </c>
      <c r="BX6" s="36">
        <f t="shared" si="8"/>
        <v>112.81</v>
      </c>
      <c r="BY6" s="36">
        <f t="shared" si="8"/>
        <v>113.88</v>
      </c>
      <c r="BZ6" s="35" t="str">
        <f>IF(BZ7="","",IF(BZ7="-","【-】","【"&amp;SUBSTITUTE(TEXT(BZ7,"#,##0.00"),"-","△")&amp;"】"))</f>
        <v>【113.88】</v>
      </c>
      <c r="CA6" s="36">
        <f>IF(CA7="",NA(),CA7)</f>
        <v>73.459999999999994</v>
      </c>
      <c r="CB6" s="36">
        <f t="shared" ref="CB6:CJ6" si="9">IF(CB7="",NA(),CB7)</f>
        <v>69.010000000000005</v>
      </c>
      <c r="CC6" s="36">
        <f t="shared" si="9"/>
        <v>74.47</v>
      </c>
      <c r="CD6" s="36">
        <f t="shared" si="9"/>
        <v>72.13</v>
      </c>
      <c r="CE6" s="36">
        <f t="shared" si="9"/>
        <v>67.42</v>
      </c>
      <c r="CF6" s="36">
        <f t="shared" si="9"/>
        <v>76.81</v>
      </c>
      <c r="CG6" s="36">
        <f t="shared" si="9"/>
        <v>75.75</v>
      </c>
      <c r="CH6" s="36">
        <f t="shared" si="9"/>
        <v>75.3</v>
      </c>
      <c r="CI6" s="36">
        <f t="shared" si="9"/>
        <v>75.3</v>
      </c>
      <c r="CJ6" s="36">
        <f t="shared" si="9"/>
        <v>74.02</v>
      </c>
      <c r="CK6" s="35" t="str">
        <f>IF(CK7="","",IF(CK7="-","【-】","【"&amp;SUBSTITUTE(TEXT(CK7,"#,##0.00"),"-","△")&amp;"】"))</f>
        <v>【74.02】</v>
      </c>
      <c r="CL6" s="36">
        <f>IF(CL7="",NA(),CL7)</f>
        <v>64.38</v>
      </c>
      <c r="CM6" s="36">
        <f t="shared" ref="CM6:CU6" si="10">IF(CM7="",NA(),CM7)</f>
        <v>65.09</v>
      </c>
      <c r="CN6" s="36">
        <f t="shared" si="10"/>
        <v>59.9</v>
      </c>
      <c r="CO6" s="36">
        <f t="shared" si="10"/>
        <v>59.3</v>
      </c>
      <c r="CP6" s="36">
        <f t="shared" si="10"/>
        <v>59.4</v>
      </c>
      <c r="CQ6" s="36">
        <f t="shared" si="10"/>
        <v>64.55</v>
      </c>
      <c r="CR6" s="36">
        <f t="shared" si="10"/>
        <v>64.12</v>
      </c>
      <c r="CS6" s="36">
        <f t="shared" si="10"/>
        <v>62.69</v>
      </c>
      <c r="CT6" s="36">
        <f t="shared" si="10"/>
        <v>61.82</v>
      </c>
      <c r="CU6" s="36">
        <f t="shared" si="10"/>
        <v>61.66</v>
      </c>
      <c r="CV6" s="35" t="str">
        <f>IF(CV7="","",IF(CV7="-","【-】","【"&amp;SUBSTITUTE(TEXT(CV7,"#,##0.00"),"-","△")&amp;"】"))</f>
        <v>【61.66】</v>
      </c>
      <c r="CW6" s="36">
        <f>IF(CW7="",NA(),CW7)</f>
        <v>100</v>
      </c>
      <c r="CX6" s="36">
        <f t="shared" ref="CX6:DF6" si="11">IF(CX7="",NA(),CX7)</f>
        <v>100</v>
      </c>
      <c r="CY6" s="36">
        <f t="shared" si="11"/>
        <v>100</v>
      </c>
      <c r="CZ6" s="36">
        <f t="shared" si="11"/>
        <v>100</v>
      </c>
      <c r="DA6" s="36">
        <f t="shared" si="11"/>
        <v>100</v>
      </c>
      <c r="DB6" s="36">
        <f t="shared" si="11"/>
        <v>99.93</v>
      </c>
      <c r="DC6" s="36">
        <f t="shared" si="11"/>
        <v>100.12</v>
      </c>
      <c r="DD6" s="36">
        <f t="shared" si="11"/>
        <v>100.12</v>
      </c>
      <c r="DE6" s="36">
        <f t="shared" si="11"/>
        <v>100.03</v>
      </c>
      <c r="DF6" s="36">
        <f t="shared" si="11"/>
        <v>100.05</v>
      </c>
      <c r="DG6" s="35" t="str">
        <f>IF(DG7="","",IF(DG7="-","【-】","【"&amp;SUBSTITUTE(TEXT(DG7,"#,##0.00"),"-","△")&amp;"】"))</f>
        <v>【100.05】</v>
      </c>
      <c r="DH6" s="36">
        <f>IF(DH7="",NA(),DH7)</f>
        <v>43.23</v>
      </c>
      <c r="DI6" s="36">
        <f t="shared" ref="DI6:DQ6" si="12">IF(DI7="",NA(),DI7)</f>
        <v>43.99</v>
      </c>
      <c r="DJ6" s="36">
        <f t="shared" si="12"/>
        <v>59.61</v>
      </c>
      <c r="DK6" s="36">
        <f t="shared" si="12"/>
        <v>61.56</v>
      </c>
      <c r="DL6" s="36">
        <f t="shared" si="12"/>
        <v>60.89</v>
      </c>
      <c r="DM6" s="36">
        <f t="shared" si="12"/>
        <v>38.86</v>
      </c>
      <c r="DN6" s="36">
        <f t="shared" si="12"/>
        <v>39.81</v>
      </c>
      <c r="DO6" s="36">
        <f t="shared" si="12"/>
        <v>51.44</v>
      </c>
      <c r="DP6" s="36">
        <f t="shared" si="12"/>
        <v>52.4</v>
      </c>
      <c r="DQ6" s="36">
        <f t="shared" si="12"/>
        <v>53.56</v>
      </c>
      <c r="DR6" s="35" t="str">
        <f>IF(DR7="","",IF(DR7="-","【-】","【"&amp;SUBSTITUTE(TEXT(DR7,"#,##0.00"),"-","△")&amp;"】"))</f>
        <v>【53.56】</v>
      </c>
      <c r="DS6" s="35">
        <f>IF(DS7="",NA(),DS7)</f>
        <v>0</v>
      </c>
      <c r="DT6" s="35">
        <f t="shared" ref="DT6:EB6" si="13">IF(DT7="",NA(),DT7)</f>
        <v>0</v>
      </c>
      <c r="DU6" s="35">
        <f t="shared" si="13"/>
        <v>0</v>
      </c>
      <c r="DV6" s="35">
        <f t="shared" si="13"/>
        <v>0</v>
      </c>
      <c r="DW6" s="35">
        <f t="shared" si="13"/>
        <v>0</v>
      </c>
      <c r="DX6" s="36">
        <f t="shared" si="13"/>
        <v>12.13</v>
      </c>
      <c r="DY6" s="36">
        <f t="shared" si="13"/>
        <v>13.72</v>
      </c>
      <c r="DZ6" s="36">
        <f t="shared" si="13"/>
        <v>16.77</v>
      </c>
      <c r="EA6" s="36">
        <f t="shared" si="13"/>
        <v>18.05</v>
      </c>
      <c r="EB6" s="36">
        <f t="shared" si="13"/>
        <v>19.440000000000001</v>
      </c>
      <c r="EC6" s="35" t="str">
        <f>IF(EC7="","",IF(EC7="-","【-】","【"&amp;SUBSTITUTE(TEXT(EC7,"#,##0.00"),"-","△")&amp;"】"))</f>
        <v>【19.44】</v>
      </c>
      <c r="ED6" s="35">
        <f>IF(ED7="",NA(),ED7)</f>
        <v>0</v>
      </c>
      <c r="EE6" s="35">
        <f t="shared" ref="EE6:EM6" si="14">IF(EE7="",NA(),EE7)</f>
        <v>0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0.16</v>
      </c>
      <c r="EJ6" s="36">
        <f t="shared" si="14"/>
        <v>0.25</v>
      </c>
      <c r="EK6" s="36">
        <f t="shared" si="14"/>
        <v>0.13</v>
      </c>
      <c r="EL6" s="36">
        <f t="shared" si="14"/>
        <v>0.26</v>
      </c>
      <c r="EM6" s="36">
        <f t="shared" si="14"/>
        <v>0.24</v>
      </c>
      <c r="EN6" s="35" t="str">
        <f>IF(EN7="","",IF(EN7="-","【-】","【"&amp;SUBSTITUTE(TEXT(EN7,"#,##0.00"),"-","△")&amp;"】"))</f>
        <v>【0.24】</v>
      </c>
    </row>
    <row r="7" spans="1:144" s="37" customFormat="1" x14ac:dyDescent="0.15">
      <c r="A7" s="29"/>
      <c r="B7" s="38">
        <v>2016</v>
      </c>
      <c r="C7" s="38">
        <v>28665</v>
      </c>
      <c r="D7" s="38">
        <v>46</v>
      </c>
      <c r="E7" s="38">
        <v>1</v>
      </c>
      <c r="F7" s="38">
        <v>0</v>
      </c>
      <c r="G7" s="38">
        <v>2</v>
      </c>
      <c r="H7" s="38" t="s">
        <v>105</v>
      </c>
      <c r="I7" s="38" t="s">
        <v>106</v>
      </c>
      <c r="J7" s="38" t="s">
        <v>107</v>
      </c>
      <c r="K7" s="38" t="s">
        <v>108</v>
      </c>
      <c r="L7" s="38" t="s">
        <v>109</v>
      </c>
      <c r="M7" s="38"/>
      <c r="N7" s="39" t="s">
        <v>110</v>
      </c>
      <c r="O7" s="39">
        <v>77.23</v>
      </c>
      <c r="P7" s="39">
        <v>95.08</v>
      </c>
      <c r="Q7" s="39">
        <v>0</v>
      </c>
      <c r="R7" s="39" t="s">
        <v>110</v>
      </c>
      <c r="S7" s="39" t="s">
        <v>110</v>
      </c>
      <c r="T7" s="39" t="s">
        <v>110</v>
      </c>
      <c r="U7" s="39">
        <v>345455</v>
      </c>
      <c r="V7" s="39">
        <v>799.4</v>
      </c>
      <c r="W7" s="39">
        <v>432.14</v>
      </c>
      <c r="X7" s="39">
        <v>126.32</v>
      </c>
      <c r="Y7" s="39">
        <v>132.82</v>
      </c>
      <c r="Z7" s="39">
        <v>126.99</v>
      </c>
      <c r="AA7" s="39">
        <v>131.66999999999999</v>
      </c>
      <c r="AB7" s="39">
        <v>139.06</v>
      </c>
      <c r="AC7" s="39">
        <v>113.16</v>
      </c>
      <c r="AD7" s="39">
        <v>113.88</v>
      </c>
      <c r="AE7" s="39">
        <v>113.47</v>
      </c>
      <c r="AF7" s="39">
        <v>113.33</v>
      </c>
      <c r="AG7" s="39">
        <v>114.05</v>
      </c>
      <c r="AH7" s="39">
        <v>114.05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23.57</v>
      </c>
      <c r="AO7" s="39">
        <v>21.34</v>
      </c>
      <c r="AP7" s="39">
        <v>16.89</v>
      </c>
      <c r="AQ7" s="39">
        <v>17.39</v>
      </c>
      <c r="AR7" s="39">
        <v>12.65</v>
      </c>
      <c r="AS7" s="39">
        <v>12.65</v>
      </c>
      <c r="AT7" s="39">
        <v>874.88</v>
      </c>
      <c r="AU7" s="39">
        <v>582.59</v>
      </c>
      <c r="AV7" s="39">
        <v>145.12</v>
      </c>
      <c r="AW7" s="39">
        <v>245.58</v>
      </c>
      <c r="AX7" s="39">
        <v>308.81</v>
      </c>
      <c r="AY7" s="39">
        <v>654.97</v>
      </c>
      <c r="AZ7" s="39">
        <v>634.53</v>
      </c>
      <c r="BA7" s="39">
        <v>200.22</v>
      </c>
      <c r="BB7" s="39">
        <v>212.95</v>
      </c>
      <c r="BC7" s="39">
        <v>224.41</v>
      </c>
      <c r="BD7" s="39">
        <v>224.41</v>
      </c>
      <c r="BE7" s="39">
        <v>222.83</v>
      </c>
      <c r="BF7" s="39">
        <v>197.37</v>
      </c>
      <c r="BG7" s="39">
        <v>228.81</v>
      </c>
      <c r="BH7" s="39">
        <v>206.12</v>
      </c>
      <c r="BI7" s="39">
        <v>204.09</v>
      </c>
      <c r="BJ7" s="39">
        <v>383.75</v>
      </c>
      <c r="BK7" s="39">
        <v>368.94</v>
      </c>
      <c r="BL7" s="39">
        <v>351.06</v>
      </c>
      <c r="BM7" s="39">
        <v>333.48</v>
      </c>
      <c r="BN7" s="39">
        <v>320.31</v>
      </c>
      <c r="BO7" s="39">
        <v>320.31</v>
      </c>
      <c r="BP7" s="39">
        <v>123.78</v>
      </c>
      <c r="BQ7" s="39">
        <v>130.65</v>
      </c>
      <c r="BR7" s="39">
        <v>129.27000000000001</v>
      </c>
      <c r="BS7" s="39">
        <v>134.53</v>
      </c>
      <c r="BT7" s="39">
        <v>143.74</v>
      </c>
      <c r="BU7" s="39">
        <v>110.39</v>
      </c>
      <c r="BV7" s="39">
        <v>111.12</v>
      </c>
      <c r="BW7" s="39">
        <v>112.92</v>
      </c>
      <c r="BX7" s="39">
        <v>112.81</v>
      </c>
      <c r="BY7" s="39">
        <v>113.88</v>
      </c>
      <c r="BZ7" s="39">
        <v>113.88</v>
      </c>
      <c r="CA7" s="39">
        <v>73.459999999999994</v>
      </c>
      <c r="CB7" s="39">
        <v>69.010000000000005</v>
      </c>
      <c r="CC7" s="39">
        <v>74.47</v>
      </c>
      <c r="CD7" s="39">
        <v>72.13</v>
      </c>
      <c r="CE7" s="39">
        <v>67.42</v>
      </c>
      <c r="CF7" s="39">
        <v>76.81</v>
      </c>
      <c r="CG7" s="39">
        <v>75.75</v>
      </c>
      <c r="CH7" s="39">
        <v>75.3</v>
      </c>
      <c r="CI7" s="39">
        <v>75.3</v>
      </c>
      <c r="CJ7" s="39">
        <v>74.02</v>
      </c>
      <c r="CK7" s="39">
        <v>74.02</v>
      </c>
      <c r="CL7" s="39">
        <v>64.38</v>
      </c>
      <c r="CM7" s="39">
        <v>65.09</v>
      </c>
      <c r="CN7" s="39">
        <v>59.9</v>
      </c>
      <c r="CO7" s="39">
        <v>59.3</v>
      </c>
      <c r="CP7" s="39">
        <v>59.4</v>
      </c>
      <c r="CQ7" s="39">
        <v>64.55</v>
      </c>
      <c r="CR7" s="39">
        <v>64.12</v>
      </c>
      <c r="CS7" s="39">
        <v>62.69</v>
      </c>
      <c r="CT7" s="39">
        <v>61.82</v>
      </c>
      <c r="CU7" s="39">
        <v>61.66</v>
      </c>
      <c r="CV7" s="39">
        <v>61.66</v>
      </c>
      <c r="CW7" s="39">
        <v>100</v>
      </c>
      <c r="CX7" s="39">
        <v>100</v>
      </c>
      <c r="CY7" s="39">
        <v>100</v>
      </c>
      <c r="CZ7" s="39">
        <v>100</v>
      </c>
      <c r="DA7" s="39">
        <v>100</v>
      </c>
      <c r="DB7" s="39">
        <v>99.93</v>
      </c>
      <c r="DC7" s="39">
        <v>100.12</v>
      </c>
      <c r="DD7" s="39">
        <v>100.12</v>
      </c>
      <c r="DE7" s="39">
        <v>100.03</v>
      </c>
      <c r="DF7" s="39">
        <v>100.05</v>
      </c>
      <c r="DG7" s="39">
        <v>100.05</v>
      </c>
      <c r="DH7" s="39">
        <v>43.23</v>
      </c>
      <c r="DI7" s="39">
        <v>43.99</v>
      </c>
      <c r="DJ7" s="39">
        <v>59.61</v>
      </c>
      <c r="DK7" s="39">
        <v>61.56</v>
      </c>
      <c r="DL7" s="39">
        <v>60.89</v>
      </c>
      <c r="DM7" s="39">
        <v>38.86</v>
      </c>
      <c r="DN7" s="39">
        <v>39.81</v>
      </c>
      <c r="DO7" s="39">
        <v>51.44</v>
      </c>
      <c r="DP7" s="39">
        <v>52.4</v>
      </c>
      <c r="DQ7" s="39">
        <v>53.56</v>
      </c>
      <c r="DR7" s="39">
        <v>53.56</v>
      </c>
      <c r="DS7" s="39">
        <v>0</v>
      </c>
      <c r="DT7" s="39">
        <v>0</v>
      </c>
      <c r="DU7" s="39">
        <v>0</v>
      </c>
      <c r="DV7" s="39">
        <v>0</v>
      </c>
      <c r="DW7" s="39">
        <v>0</v>
      </c>
      <c r="DX7" s="39">
        <v>12.13</v>
      </c>
      <c r="DY7" s="39">
        <v>13.72</v>
      </c>
      <c r="DZ7" s="39">
        <v>16.77</v>
      </c>
      <c r="EA7" s="39">
        <v>18.05</v>
      </c>
      <c r="EB7" s="39">
        <v>19.440000000000001</v>
      </c>
      <c r="EC7" s="39">
        <v>19.440000000000001</v>
      </c>
      <c r="ED7" s="39">
        <v>0</v>
      </c>
      <c r="EE7" s="39">
        <v>0</v>
      </c>
      <c r="EF7" s="39">
        <v>0</v>
      </c>
      <c r="EG7" s="39">
        <v>0</v>
      </c>
      <c r="EH7" s="39">
        <v>0</v>
      </c>
      <c r="EI7" s="39">
        <v>0.16</v>
      </c>
      <c r="EJ7" s="39">
        <v>0.25</v>
      </c>
      <c r="EK7" s="39">
        <v>0.13</v>
      </c>
      <c r="EL7" s="39">
        <v>0.26</v>
      </c>
      <c r="EM7" s="39">
        <v>0.24</v>
      </c>
      <c r="EN7" s="39">
        <v>0.24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111</v>
      </c>
      <c r="C9" s="42" t="s">
        <v>112</v>
      </c>
      <c r="D9" s="42" t="s">
        <v>113</v>
      </c>
      <c r="E9" s="42" t="s">
        <v>114</v>
      </c>
      <c r="F9" s="42" t="s">
        <v>115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dcterms:created xsi:type="dcterms:W3CDTF">2018-02-17T00:27:42Z</dcterms:created>
  <dcterms:modified xsi:type="dcterms:W3CDTF">2018-02-17T00:27:42Z</dcterms:modified>
</cp:coreProperties>
</file>