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上下水道課\経営比較分析表\29六ヶ所村_経営比較分析表【上水道及び下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W10" i="4"/>
  <c r="P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<sst xmlns="http://schemas.openxmlformats.org/spreadsheetml/2006/main" count="232" uniqueCount="120">
  <si>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</si>
  <si>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</si>
  <si>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</si>
  <si>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</si>
  <si>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</si>
  <si>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</si>
  <si>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</si>
  <si>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</si>
  <si>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</si>
  <si>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</si>
  <si>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</si>
  <si>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</si>
  <si>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</si>
  <si>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</si>
  <si>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</si>
  <si>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</si>
  <si>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</si>
  <si>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</si>
  <si>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</si>
  <si>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</si>
  <si>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</si>
  <si>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</si>
  <si>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</si>
  <si>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</si>
  <si>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</si>
  <si>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</si>
  <si>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</si>
  <si>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</si>
  <si>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</si>
  <si>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</si>
  <si>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</si>
  <si>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</si>
  <si>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</si>
  <si>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</si>
  <si>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</si>
  <si>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</si>
  <si>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</si>
  <si>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</si>
  <si>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</si>
  <si>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</si>
  <si>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</si>
  <si>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</si>
  <si>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</si>
  <si>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</si>
  <si>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</si>
  <si>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</si>
  <si>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</si>
  <si>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</si>
  <si>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</si>
  <si>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</si>
  <si>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</si>
  <si>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</si>
  <si>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</si>
  <si>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</si>
  <si>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</si>
  <si>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</si>
  <si>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</si>
  <si>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</si>
  <si>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</si>
  <si>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</si>
  <si>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</si>
  <si>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</si>
  <si>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</si>
  <si>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</si>
  <si>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</si>
  <si>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</si>
  <si>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</si>
  <si>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</si>
  <si>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</si>
  <si>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</si>
  <si>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</si>
  <si>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</si>
  <si>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</si>
  <si>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</si>
  <si>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</si>
  <si>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</si>
  <si>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</si>
  <si>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</si>
  <si>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</si>
  <si>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</si>
  <si>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</si>
  <si>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</si>
  <si>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</si>
  <si>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</si>
  <si>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</si>
  <si>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</si>
  <si>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</si>
  <si>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</si>
  <si>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</si>
  <si>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</si>
  <si>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</si>
  <si>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</si>
  <si>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</si>
  <si>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</si>
  <si>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</si>
  <si>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</si>
  <si>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</si>
  <si>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</si>
  <si>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</si>
  <si>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</si>
  <si>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</si>
  <si>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</si>
  <si>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</si>
  <si>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</si>
  <si>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</si>
  <si>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六ケ所村</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</si>
  <si>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</si>
  <si>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</si>
  <si>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</si>
  <si>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</si>
  <si>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</si>
  <si>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</si>
  <si>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</si>
  <si>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</si>
  <si>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</si>
  <si>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</si>
  <si>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◆経常収支比率・料金回収率は、100%前後で推移しており、給水収益により概ね経費を賄うことができている。　　　　　　　　　　　　　　　　　　　　　　　　　　　　　　　　　　　　　　　　　　　　　　　　　　　　　　　　　　　　　◆給水原価は、類似団体の平均値を下回っており、効率的な運営ができている。　　　　　　　　　　　　　　　　　　　　　　　　　　　　　　　　　　　　　　　　　　　　　　　　　　　　　　　　　　　　　　　　　　　　　　◆流動比率は100%を超えており、短期的な支払い能力については、問題はないと思われる。　　　　　　　　　　　　　　　　　　　　　　　　　　　　　　　　　　　　　　　　　　　　　　　　　　　　　　　　　　　　　　◆企業債残高対給水収益比率は、400%以下となったが類似団体とほぼ同水準であり、特段の問題はないものと思われる。　　　　　　　　　　　　　　　　　　　　　　　　　　　　　　　　　　　　　　◆施設利用率は類似団体と比較して20%台と低く、利用率の改善が課題である。更新投資時に、ダウンサイジングを検討する等必要な施策を検討する。　　　　　　　　　　　　　　　　　　　　　　　　　　◆有収率が年々低下しており、収益に結びつけるためには、地形的要因や漏水等原因を特定するための調査や対策事業を実施する予定である。</t>
    <rPh sb="1" eb="3">
      <t>ケイジョウ</t>
    </rPh>
    <rPh sb="3" eb="5">
      <t>シュウシ</t>
    </rPh>
    <rPh sb="5" eb="7">
      <t>ヒリツ</t>
    </rPh>
    <rPh sb="8" eb="10">
      <t>リョウキン</t>
    </rPh>
    <rPh sb="10" eb="12">
      <t>カイシュウ</t>
    </rPh>
    <rPh sb="12" eb="13">
      <t>リツ</t>
    </rPh>
    <rPh sb="19" eb="21">
      <t>ゼンゴ</t>
    </rPh>
    <rPh sb="22" eb="24">
      <t>スイイ</t>
    </rPh>
    <rPh sb="29" eb="31">
      <t>キュウスイ</t>
    </rPh>
    <rPh sb="31" eb="33">
      <t>シュウエキ</t>
    </rPh>
    <rPh sb="36" eb="37">
      <t>オオム</t>
    </rPh>
    <rPh sb="38" eb="40">
      <t>ケイヒ</t>
    </rPh>
    <rPh sb="41" eb="42">
      <t>マカナ</t>
    </rPh>
    <rPh sb="114" eb="116">
      <t>キュウスイ</t>
    </rPh>
    <rPh sb="116" eb="118">
      <t>ゲンカ</t>
    </rPh>
    <rPh sb="120" eb="122">
      <t>ルイジ</t>
    </rPh>
    <rPh sb="122" eb="124">
      <t>ダンタイ</t>
    </rPh>
    <rPh sb="125" eb="128">
      <t>ヘイキンチ</t>
    </rPh>
    <rPh sb="129" eb="131">
      <t>シタマワ</t>
    </rPh>
    <rPh sb="136" eb="139">
      <t>コウリツテキ</t>
    </rPh>
    <rPh sb="140" eb="142">
      <t>ウンエイ</t>
    </rPh>
    <rPh sb="220" eb="222">
      <t>リュウドウ</t>
    </rPh>
    <rPh sb="222" eb="224">
      <t>ヒリツ</t>
    </rPh>
    <rPh sb="230" eb="231">
      <t>コ</t>
    </rPh>
    <rPh sb="236" eb="239">
      <t>タンキテキ</t>
    </rPh>
    <rPh sb="240" eb="242">
      <t>シハラ</t>
    </rPh>
    <rPh sb="243" eb="245">
      <t>ノウリョク</t>
    </rPh>
    <rPh sb="251" eb="253">
      <t>モンダイ</t>
    </rPh>
    <rPh sb="257" eb="258">
      <t>オモ</t>
    </rPh>
    <rPh sb="325" eb="327">
      <t>キギョウ</t>
    </rPh>
    <rPh sb="327" eb="328">
      <t>サイ</t>
    </rPh>
    <rPh sb="328" eb="330">
      <t>ザンダカ</t>
    </rPh>
    <rPh sb="330" eb="331">
      <t>タイ</t>
    </rPh>
    <rPh sb="331" eb="333">
      <t>キュウスイ</t>
    </rPh>
    <rPh sb="333" eb="335">
      <t>シュウエキ</t>
    </rPh>
    <rPh sb="335" eb="337">
      <t>ヒリツ</t>
    </rPh>
    <rPh sb="343" eb="345">
      <t>イカ</t>
    </rPh>
    <rPh sb="350" eb="352">
      <t>ルイジ</t>
    </rPh>
    <rPh sb="352" eb="354">
      <t>ダンタイ</t>
    </rPh>
    <rPh sb="357" eb="360">
      <t>ドウスイジュン</t>
    </rPh>
    <rPh sb="364" eb="366">
      <t>トクダン</t>
    </rPh>
    <rPh sb="367" eb="369">
      <t>モンダイ</t>
    </rPh>
    <rPh sb="375" eb="376">
      <t>オモ</t>
    </rPh>
    <rPh sb="419" eb="421">
      <t>シセツ</t>
    </rPh>
    <rPh sb="421" eb="424">
      <t>リヨウリツ</t>
    </rPh>
    <rPh sb="425" eb="427">
      <t>ルイジ</t>
    </rPh>
    <rPh sb="427" eb="429">
      <t>ダンタイ</t>
    </rPh>
    <rPh sb="430" eb="432">
      <t>ヒカク</t>
    </rPh>
    <rPh sb="437" eb="438">
      <t>ダイ</t>
    </rPh>
    <rPh sb="439" eb="440">
      <t>ヒク</t>
    </rPh>
    <rPh sb="442" eb="445">
      <t>リヨウリツ</t>
    </rPh>
    <rPh sb="446" eb="448">
      <t>カイゼン</t>
    </rPh>
    <rPh sb="449" eb="451">
      <t>カダイ</t>
    </rPh>
    <rPh sb="455" eb="457">
      <t>コウシン</t>
    </rPh>
    <rPh sb="457" eb="459">
      <t>トウシ</t>
    </rPh>
    <rPh sb="459" eb="460">
      <t>ジ</t>
    </rPh>
    <rPh sb="471" eb="473">
      <t>ケントウ</t>
    </rPh>
    <rPh sb="475" eb="476">
      <t>トウ</t>
    </rPh>
    <rPh sb="476" eb="478">
      <t>ヒツヨウ</t>
    </rPh>
    <rPh sb="479" eb="481">
      <t>シサク</t>
    </rPh>
    <rPh sb="482" eb="484">
      <t>ケントウ</t>
    </rPh>
    <rPh sb="514" eb="515">
      <t>ユウ</t>
    </rPh>
    <rPh sb="515" eb="516">
      <t>シュウ</t>
    </rPh>
    <rPh sb="516" eb="517">
      <t>リツ</t>
    </rPh>
    <rPh sb="518" eb="520">
      <t>ネンネン</t>
    </rPh>
    <rPh sb="520" eb="522">
      <t>テイカ</t>
    </rPh>
    <rPh sb="527" eb="529">
      <t>シュウエキ</t>
    </rPh>
    <rPh sb="530" eb="531">
      <t>ムス</t>
    </rPh>
    <rPh sb="540" eb="543">
      <t>チケイテキ</t>
    </rPh>
    <rPh sb="543" eb="545">
      <t>ヨウイン</t>
    </rPh>
    <rPh sb="546" eb="548">
      <t>ロウスイ</t>
    </rPh>
    <rPh sb="548" eb="549">
      <t>トウ</t>
    </rPh>
    <rPh sb="549" eb="551">
      <t>ゲンイン</t>
    </rPh>
    <rPh sb="552" eb="554">
      <t>トクテイ</t>
    </rPh>
    <rPh sb="559" eb="561">
      <t>チョウサ</t>
    </rPh>
    <rPh sb="562" eb="564">
      <t>タイサク</t>
    </rPh>
    <rPh sb="564" eb="566">
      <t>ジギョウ</t>
    </rPh>
    <rPh sb="567" eb="569">
      <t>ジッシ</t>
    </rPh>
    <rPh sb="571" eb="573">
      <t>ヨテイ</t>
    </rPh>
    <phoneticPr fontId="4"/>
  </si>
  <si>
    <t>◆類似団体と比較して減価償却比率は低く、全体的な設備の老朽化については深刻な状況にはない。個々の資産の老朽化については、適切な点検整備を行う。</t>
    <rPh sb="1" eb="3">
      <t>ルイジ</t>
    </rPh>
    <rPh sb="3" eb="5">
      <t>ダンタイ</t>
    </rPh>
    <rPh sb="6" eb="8">
      <t>ヒカク</t>
    </rPh>
    <rPh sb="10" eb="12">
      <t>ゲンカ</t>
    </rPh>
    <rPh sb="12" eb="14">
      <t>ショウキャク</t>
    </rPh>
    <rPh sb="14" eb="16">
      <t>ヒリツ</t>
    </rPh>
    <rPh sb="17" eb="18">
      <t>ヒク</t>
    </rPh>
    <rPh sb="20" eb="23">
      <t>ゼンタイテキ</t>
    </rPh>
    <rPh sb="24" eb="26">
      <t>セツビ</t>
    </rPh>
    <rPh sb="27" eb="28">
      <t>ロウ</t>
    </rPh>
    <rPh sb="28" eb="29">
      <t>ク</t>
    </rPh>
    <rPh sb="29" eb="30">
      <t>カ</t>
    </rPh>
    <rPh sb="35" eb="37">
      <t>シンコク</t>
    </rPh>
    <rPh sb="38" eb="40">
      <t>ジョウキョウ</t>
    </rPh>
    <rPh sb="45" eb="47">
      <t>ココ</t>
    </rPh>
    <rPh sb="48" eb="50">
      <t>シサン</t>
    </rPh>
    <rPh sb="51" eb="52">
      <t>ロウ</t>
    </rPh>
    <rPh sb="52" eb="53">
      <t>ク</t>
    </rPh>
    <rPh sb="53" eb="54">
      <t>カ</t>
    </rPh>
    <rPh sb="60" eb="62">
      <t>テキセツ</t>
    </rPh>
    <rPh sb="63" eb="65">
      <t>テンケン</t>
    </rPh>
    <rPh sb="65" eb="67">
      <t>セイビ</t>
    </rPh>
    <rPh sb="68" eb="69">
      <t>オコナ</t>
    </rPh>
    <phoneticPr fontId="4"/>
  </si>
  <si>
    <t>自治体職員</t>
    <rPh sb="0" eb="3">
      <t>ジチタイ</t>
    </rPh>
    <rPh sb="3" eb="5">
      <t>ショクイン</t>
    </rPh>
    <phoneticPr fontId="4"/>
  </si>
  <si>
    <t>◆施設利用率がかなり低いため、需要の動向を確認し、設備更新時にはダウンサイジングを検討する等の調整を検討する。　　　　　　　　　　　　　  　　　　　　　　　　　　　　　　　　　◆有収率の低下が今後も懸念されることから、経営上の観点から、漏水等を特定するための調査の実施、或いは改善するための対策事業を実施していく予定である。</t>
    <rPh sb="1" eb="3">
      <t>シセツ</t>
    </rPh>
    <rPh sb="3" eb="6">
      <t>リヨウリツ</t>
    </rPh>
    <rPh sb="10" eb="11">
      <t>ヒク</t>
    </rPh>
    <rPh sb="15" eb="17">
      <t>ジュヨウ</t>
    </rPh>
    <rPh sb="18" eb="20">
      <t>ドウコウ</t>
    </rPh>
    <rPh sb="21" eb="23">
      <t>カクニン</t>
    </rPh>
    <rPh sb="25" eb="27">
      <t>セツビ</t>
    </rPh>
    <rPh sb="27" eb="30">
      <t>コウシンジ</t>
    </rPh>
    <rPh sb="41" eb="43">
      <t>ケントウ</t>
    </rPh>
    <rPh sb="45" eb="46">
      <t>トウ</t>
    </rPh>
    <rPh sb="47" eb="49">
      <t>チョウセイ</t>
    </rPh>
    <rPh sb="50" eb="52">
      <t>ケントウ</t>
    </rPh>
    <rPh sb="90" eb="91">
      <t>ユウ</t>
    </rPh>
    <rPh sb="91" eb="92">
      <t>シュウ</t>
    </rPh>
    <rPh sb="92" eb="93">
      <t>リツ</t>
    </rPh>
    <rPh sb="94" eb="96">
      <t>テイカ</t>
    </rPh>
    <rPh sb="97" eb="99">
      <t>コンゴ</t>
    </rPh>
    <rPh sb="100" eb="102">
      <t>ケネン</t>
    </rPh>
    <rPh sb="110" eb="112">
      <t>ケイエイ</t>
    </rPh>
    <rPh sb="112" eb="113">
      <t>ジョウ</t>
    </rPh>
    <rPh sb="114" eb="116">
      <t>カンテン</t>
    </rPh>
    <rPh sb="119" eb="122">
      <t>ロウスイトウ</t>
    </rPh>
    <rPh sb="123" eb="125">
      <t>トクテイ</t>
    </rPh>
    <rPh sb="130" eb="132">
      <t>チョウサ</t>
    </rPh>
    <rPh sb="133" eb="135">
      <t>ジッシ</t>
    </rPh>
    <rPh sb="136" eb="137">
      <t>アル</t>
    </rPh>
    <rPh sb="139" eb="141">
      <t>カイゼン</t>
    </rPh>
    <rPh sb="146" eb="148">
      <t>タイサク</t>
    </rPh>
    <rPh sb="148" eb="150">
      <t>ジギョウ</t>
    </rPh>
    <rPh sb="151" eb="153">
      <t>ジッシ</t>
    </rPh>
    <rPh sb="157" eb="1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</si>
</sst>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883824"/>
        <c:axId val="24591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245883824"/>
        <c:axId val="245910480"/>
      </c:lineChart>
      <c:dateAx>
        <c:axId val="245883824"/>
        <c:scaling>
          <c:orientation val="minMax"/>
        </c:scaling>
        <c:delete val="1"/>
        <c:axPos val="b"/>
        <c:numFmt formatCode="ge" sourceLinked="1"/>
        <c:majorTickMark val="none"/>
        <c:minorTickMark val="none"/>
        <c:tickLblPos val="none"/>
        <c:crossAx val="245910480"/>
        <c:crosses val="autoZero"/>
        <c:auto val="1"/>
        <c:lblOffset val="100"/>
        <c:baseTimeUnit val="years"/>
      </c:dateAx>
      <c:valAx>
        <c:axId val="24591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8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23.16</c:v>
                </c:pt>
                <c:pt idx="1">
                  <c:v>22.65</c:v>
                </c:pt>
                <c:pt idx="2">
                  <c:v>22.32</c:v>
                </c:pt>
                <c:pt idx="3">
                  <c:v>22.04</c:v>
                </c:pt>
                <c:pt idx="4">
                  <c:v>23.24</c:v>
                </c:pt>
              </c:numCache>
            </c:numRef>
          </c:val>
        </c:ser>
        <c:dLbls>
          <c:showLegendKey val="0"/>
          <c:showVal val="0"/>
          <c:showCatName val="0"/>
          <c:showSerName val="0"/>
          <c:showPercent val="0"/>
          <c:showBubbleSize val="0"/>
        </c:dLbls>
        <c:gapWidth val="150"/>
        <c:axId val="245663968"/>
        <c:axId val="2473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245663968"/>
        <c:axId val="247337472"/>
      </c:lineChart>
      <c:dateAx>
        <c:axId val="245663968"/>
        <c:scaling>
          <c:orientation val="minMax"/>
        </c:scaling>
        <c:delete val="1"/>
        <c:axPos val="b"/>
        <c:numFmt formatCode="ge" sourceLinked="1"/>
        <c:majorTickMark val="none"/>
        <c:minorTickMark val="none"/>
        <c:tickLblPos val="none"/>
        <c:crossAx val="247337472"/>
        <c:crosses val="autoZero"/>
        <c:auto val="1"/>
        <c:lblOffset val="100"/>
        <c:baseTimeUnit val="years"/>
      </c:dateAx>
      <c:valAx>
        <c:axId val="2473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79.19</c:v>
                </c:pt>
                <c:pt idx="1">
                  <c:v>77.13</c:v>
                </c:pt>
                <c:pt idx="2">
                  <c:v>77.03</c:v>
                </c:pt>
                <c:pt idx="3">
                  <c:v>76.16</c:v>
                </c:pt>
                <c:pt idx="4">
                  <c:v>71.37</c:v>
                </c:pt>
              </c:numCache>
            </c:numRef>
          </c:val>
        </c:ser>
        <c:dLbls>
          <c:showLegendKey val="0"/>
          <c:showVal val="0"/>
          <c:showCatName val="0"/>
          <c:showSerName val="0"/>
          <c:showPercent val="0"/>
          <c:showBubbleSize val="0"/>
        </c:dLbls>
        <c:gapWidth val="150"/>
        <c:axId val="247191768"/>
        <c:axId val="2471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247191768"/>
        <c:axId val="247192160"/>
      </c:lineChart>
      <c:dateAx>
        <c:axId val="247191768"/>
        <c:scaling>
          <c:orientation val="minMax"/>
        </c:scaling>
        <c:delete val="1"/>
        <c:axPos val="b"/>
        <c:numFmt formatCode="ge" sourceLinked="1"/>
        <c:majorTickMark val="none"/>
        <c:minorTickMark val="none"/>
        <c:tickLblPos val="none"/>
        <c:crossAx val="247192160"/>
        <c:crosses val="autoZero"/>
        <c:auto val="1"/>
        <c:lblOffset val="100"/>
        <c:baseTimeUnit val="years"/>
      </c:dateAx>
      <c:valAx>
        <c:axId val="2471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9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122.45</c:v>
                </c:pt>
                <c:pt idx="1">
                  <c:v>121.18</c:v>
                </c:pt>
                <c:pt idx="2">
                  <c:v>97.22</c:v>
                </c:pt>
                <c:pt idx="3">
                  <c:v>107.64</c:v>
                </c:pt>
                <c:pt idx="4">
                  <c:v>109.66</c:v>
                </c:pt>
              </c:numCache>
            </c:numRef>
          </c:val>
        </c:ser>
        <c:dLbls>
          <c:showLegendKey val="0"/>
          <c:showVal val="0"/>
          <c:showCatName val="0"/>
          <c:showSerName val="0"/>
          <c:showPercent val="0"/>
          <c:showBubbleSize val="0"/>
        </c:dLbls>
        <c:gapWidth val="150"/>
        <c:axId val="246744384"/>
        <c:axId val="2467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246744384"/>
        <c:axId val="246744768"/>
      </c:lineChart>
      <c:dateAx>
        <c:axId val="246744384"/>
        <c:scaling>
          <c:orientation val="minMax"/>
        </c:scaling>
        <c:delete val="1"/>
        <c:axPos val="b"/>
        <c:numFmt formatCode="ge" sourceLinked="1"/>
        <c:majorTickMark val="none"/>
        <c:minorTickMark val="none"/>
        <c:tickLblPos val="none"/>
        <c:crossAx val="246744768"/>
        <c:crosses val="autoZero"/>
        <c:auto val="1"/>
        <c:lblOffset val="100"/>
        <c:baseTimeUnit val="years"/>
      </c:dateAx>
      <c:valAx>
        <c:axId val="24674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15.04</c:v>
                </c:pt>
                <c:pt idx="1">
                  <c:v>15.31</c:v>
                </c:pt>
                <c:pt idx="2">
                  <c:v>38.04</c:v>
                </c:pt>
                <c:pt idx="3">
                  <c:v>38.729999999999997</c:v>
                </c:pt>
                <c:pt idx="4">
                  <c:v>39.020000000000003</c:v>
                </c:pt>
              </c:numCache>
            </c:numRef>
          </c:val>
        </c:ser>
        <c:dLbls>
          <c:showLegendKey val="0"/>
          <c:showVal val="0"/>
          <c:showCatName val="0"/>
          <c:showSerName val="0"/>
          <c:showPercent val="0"/>
          <c:showBubbleSize val="0"/>
        </c:dLbls>
        <c:gapWidth val="150"/>
        <c:axId val="246731720"/>
        <c:axId val="2468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246731720"/>
        <c:axId val="246800872"/>
      </c:lineChart>
      <c:dateAx>
        <c:axId val="246731720"/>
        <c:scaling>
          <c:orientation val="minMax"/>
        </c:scaling>
        <c:delete val="1"/>
        <c:axPos val="b"/>
        <c:numFmt formatCode="ge" sourceLinked="1"/>
        <c:majorTickMark val="none"/>
        <c:minorTickMark val="none"/>
        <c:tickLblPos val="none"/>
        <c:crossAx val="246800872"/>
        <c:crosses val="autoZero"/>
        <c:auto val="1"/>
        <c:lblOffset val="100"/>
        <c:baseTimeUnit val="years"/>
      </c:dateAx>
      <c:valAx>
        <c:axId val="2468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725352"/>
        <c:axId val="2468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46725352"/>
        <c:axId val="246880528"/>
      </c:lineChart>
      <c:dateAx>
        <c:axId val="246725352"/>
        <c:scaling>
          <c:orientation val="minMax"/>
        </c:scaling>
        <c:delete val="1"/>
        <c:axPos val="b"/>
        <c:numFmt formatCode="ge" sourceLinked="1"/>
        <c:majorTickMark val="none"/>
        <c:minorTickMark val="none"/>
        <c:tickLblPos val="none"/>
        <c:crossAx val="246880528"/>
        <c:crosses val="autoZero"/>
        <c:auto val="1"/>
        <c:lblOffset val="100"/>
        <c:baseTimeUnit val="years"/>
      </c:dateAx>
      <c:valAx>
        <c:axId val="2468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665928"/>
        <c:axId val="24566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245665928"/>
        <c:axId val="245666320"/>
      </c:lineChart>
      <c:dateAx>
        <c:axId val="245665928"/>
        <c:scaling>
          <c:orientation val="minMax"/>
        </c:scaling>
        <c:delete val="1"/>
        <c:axPos val="b"/>
        <c:numFmt formatCode="ge" sourceLinked="1"/>
        <c:majorTickMark val="none"/>
        <c:minorTickMark val="none"/>
        <c:tickLblPos val="none"/>
        <c:crossAx val="245666320"/>
        <c:crosses val="autoZero"/>
        <c:auto val="1"/>
        <c:lblOffset val="100"/>
        <c:baseTimeUnit val="years"/>
      </c:dateAx>
      <c:valAx>
        <c:axId val="24566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829.4</c:v>
                </c:pt>
                <c:pt idx="1">
                  <c:v>2767.72</c:v>
                </c:pt>
                <c:pt idx="2">
                  <c:v>357.56</c:v>
                </c:pt>
                <c:pt idx="3">
                  <c:v>257.33</c:v>
                </c:pt>
                <c:pt idx="4">
                  <c:v>265.97000000000003</c:v>
                </c:pt>
              </c:numCache>
            </c:numRef>
          </c:val>
        </c:ser>
        <c:dLbls>
          <c:showLegendKey val="0"/>
          <c:showVal val="0"/>
          <c:showCatName val="0"/>
          <c:showSerName val="0"/>
          <c:showPercent val="0"/>
          <c:showBubbleSize val="0"/>
        </c:dLbls>
        <c:gapWidth val="150"/>
        <c:axId val="245667496"/>
        <c:axId val="24566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245667496"/>
        <c:axId val="245667888"/>
      </c:lineChart>
      <c:dateAx>
        <c:axId val="245667496"/>
        <c:scaling>
          <c:orientation val="minMax"/>
        </c:scaling>
        <c:delete val="1"/>
        <c:axPos val="b"/>
        <c:numFmt formatCode="ge" sourceLinked="1"/>
        <c:majorTickMark val="none"/>
        <c:minorTickMark val="none"/>
        <c:tickLblPos val="none"/>
        <c:crossAx val="245667888"/>
        <c:crosses val="autoZero"/>
        <c:auto val="1"/>
        <c:lblOffset val="100"/>
        <c:baseTimeUnit val="years"/>
      </c:dateAx>
      <c:valAx>
        <c:axId val="24566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477.03</c:v>
                </c:pt>
                <c:pt idx="1">
                  <c:v>458.61</c:v>
                </c:pt>
                <c:pt idx="2">
                  <c:v>430.98</c:v>
                </c:pt>
                <c:pt idx="3">
                  <c:v>406.06</c:v>
                </c:pt>
                <c:pt idx="4">
                  <c:v>377.39</c:v>
                </c:pt>
              </c:numCache>
            </c:numRef>
          </c:val>
        </c:ser>
        <c:dLbls>
          <c:showLegendKey val="0"/>
          <c:showVal val="0"/>
          <c:showCatName val="0"/>
          <c:showSerName val="0"/>
          <c:showPercent val="0"/>
          <c:showBubbleSize val="0"/>
        </c:dLbls>
        <c:gapWidth val="150"/>
        <c:axId val="245669064"/>
        <c:axId val="24733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245669064"/>
        <c:axId val="247334728"/>
      </c:lineChart>
      <c:dateAx>
        <c:axId val="245669064"/>
        <c:scaling>
          <c:orientation val="minMax"/>
        </c:scaling>
        <c:delete val="1"/>
        <c:axPos val="b"/>
        <c:numFmt formatCode="ge" sourceLinked="1"/>
        <c:majorTickMark val="none"/>
        <c:minorTickMark val="none"/>
        <c:tickLblPos val="none"/>
        <c:crossAx val="247334728"/>
        <c:crosses val="autoZero"/>
        <c:auto val="1"/>
        <c:lblOffset val="100"/>
        <c:baseTimeUnit val="years"/>
      </c:dateAx>
      <c:valAx>
        <c:axId val="247334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6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119.02</c:v>
                </c:pt>
                <c:pt idx="1">
                  <c:v>117.65</c:v>
                </c:pt>
                <c:pt idx="2">
                  <c:v>92.34</c:v>
                </c:pt>
                <c:pt idx="3">
                  <c:v>106.21</c:v>
                </c:pt>
                <c:pt idx="4">
                  <c:v>109.01</c:v>
                </c:pt>
              </c:numCache>
            </c:numRef>
          </c:val>
        </c:ser>
        <c:dLbls>
          <c:showLegendKey val="0"/>
          <c:showVal val="0"/>
          <c:showCatName val="0"/>
          <c:showSerName val="0"/>
          <c:showPercent val="0"/>
          <c:showBubbleSize val="0"/>
        </c:dLbls>
        <c:gapWidth val="150"/>
        <c:axId val="247335904"/>
        <c:axId val="24733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247335904"/>
        <c:axId val="247336296"/>
      </c:lineChart>
      <c:dateAx>
        <c:axId val="247335904"/>
        <c:scaling>
          <c:orientation val="minMax"/>
        </c:scaling>
        <c:delete val="1"/>
        <c:axPos val="b"/>
        <c:numFmt formatCode="ge" sourceLinked="1"/>
        <c:majorTickMark val="none"/>
        <c:minorTickMark val="none"/>
        <c:tickLblPos val="none"/>
        <c:crossAx val="247336296"/>
        <c:crosses val="autoZero"/>
        <c:auto val="1"/>
        <c:lblOffset val="100"/>
        <c:baseTimeUnit val="years"/>
      </c:dateAx>
      <c:valAx>
        <c:axId val="2473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128.68</c:v>
                </c:pt>
                <c:pt idx="1">
                  <c:v>133.22999999999999</c:v>
                </c:pt>
                <c:pt idx="2">
                  <c:v>170.88</c:v>
                </c:pt>
                <c:pt idx="3">
                  <c:v>149.08000000000001</c:v>
                </c:pt>
                <c:pt idx="4">
                  <c:v>145.54</c:v>
                </c:pt>
              </c:numCache>
            </c:numRef>
          </c:val>
        </c:ser>
        <c:dLbls>
          <c:showLegendKey val="0"/>
          <c:showVal val="0"/>
          <c:showCatName val="0"/>
          <c:showSerName val="0"/>
          <c:showPercent val="0"/>
          <c:showBubbleSize val="0"/>
        </c:dLbls>
        <c:gapWidth val="150"/>
        <c:axId val="245665536"/>
        <c:axId val="2456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245665536"/>
        <c:axId val="245665144"/>
      </c:lineChart>
      <c:dateAx>
        <c:axId val="245665536"/>
        <c:scaling>
          <c:orientation val="minMax"/>
        </c:scaling>
        <c:delete val="1"/>
        <c:axPos val="b"/>
        <c:numFmt formatCode="ge" sourceLinked="1"/>
        <c:majorTickMark val="none"/>
        <c:minorTickMark val="none"/>
        <c:tickLblPos val="none"/>
        <c:crossAx val="245665144"/>
        <c:crosses val="autoZero"/>
        <c:auto val="1"/>
        <c:lblOffset val="100"/>
        <c:baseTimeUnit val="years"/>
      </c:dateAx>
      <c:valAx>
        <c:axId val="245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5" zoomScaleNormal="100" workbookViewId="0">
      <selection activeCell="BL86" sqref="BL8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六ケ所村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10553</v>
      </c>
      <c r="AM8" s="61"/>
      <c r="AN8" s="61"/>
      <c r="AO8" s="61"/>
      <c r="AP8" s="61"/>
      <c r="AQ8" s="61"/>
      <c r="AR8" s="61"/>
      <c r="AS8" s="61"/>
      <c r="AT8" s="51">
        <f>データ!$S$6</f>
        <v>252.68</v>
      </c>
      <c r="AU8" s="52"/>
      <c r="AV8" s="52"/>
      <c r="AW8" s="52"/>
      <c r="AX8" s="52"/>
      <c r="AY8" s="52"/>
      <c r="AZ8" s="52"/>
      <c r="BA8" s="52"/>
      <c r="BB8" s="53">
        <f>データ!$T$6</f>
        <v>41.76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83.31</v>
      </c>
      <c r="J10" s="52"/>
      <c r="K10" s="52"/>
      <c r="L10" s="52"/>
      <c r="M10" s="52"/>
      <c r="N10" s="52"/>
      <c r="O10" s="64"/>
      <c r="P10" s="53">
        <f>データ!$P$6</f>
        <v>100</v>
      </c>
      <c r="Q10" s="53"/>
      <c r="R10" s="53"/>
      <c r="S10" s="53"/>
      <c r="T10" s="53"/>
      <c r="U10" s="53"/>
      <c r="V10" s="53"/>
      <c r="W10" s="61">
        <f>データ!$Q$6</f>
        <v>3013</v>
      </c>
      <c r="X10" s="61"/>
      <c r="Y10" s="61"/>
      <c r="Z10" s="61"/>
      <c r="AA10" s="61"/>
      <c r="AB10" s="61"/>
      <c r="AC10" s="61"/>
      <c r="AD10" s="2"/>
      <c r="AE10" s="2"/>
      <c r="AF10" s="2"/>
      <c r="AG10" s="2"/>
      <c r="AH10" s="5"/>
      <c r="AI10" s="5"/>
      <c r="AJ10" s="5"/>
      <c r="AK10" s="5"/>
      <c r="AL10" s="61">
        <f>データ!$U$6</f>
        <v>10632</v>
      </c>
      <c r="AM10" s="61"/>
      <c r="AN10" s="61"/>
      <c r="AO10" s="61"/>
      <c r="AP10" s="61"/>
      <c r="AQ10" s="61"/>
      <c r="AR10" s="61"/>
      <c r="AS10" s="61"/>
      <c r="AT10" s="51">
        <f>データ!$V$6</f>
        <v>119.83</v>
      </c>
      <c r="AU10" s="52"/>
      <c r="AV10" s="52"/>
      <c r="AW10" s="52"/>
      <c r="AX10" s="52"/>
      <c r="AY10" s="52"/>
      <c r="AZ10" s="52"/>
      <c r="BA10" s="52"/>
      <c r="BB10" s="53">
        <f>データ!$W$6</f>
        <v>88.73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24112</v>
      </c>
      <c r="D6" s="34">
        <f t="shared" si="3"/>
        <v>46</v>
      </c>
      <c r="E6" s="34">
        <f t="shared" si="3"/>
        <v>1</v>
      </c>
      <c r="F6" s="34">
        <f t="shared" si="3"/>
        <v>0</v>
      </c>
      <c r="G6" s="34">
        <f t="shared" si="3"/>
        <v>1</v>
      </c>
      <c r="H6" s="34" t="str">
        <f t="shared" si="3"/>
        <v>青森県　六ケ所村</v>
      </c>
      <c r="I6" s="34" t="str">
        <f t="shared" si="3"/>
        <v>法適用</v>
      </c>
      <c r="J6" s="34" t="str">
        <f t="shared" si="3"/>
        <v>水道事業</v>
      </c>
      <c r="K6" s="34" t="str">
        <f t="shared" si="3"/>
        <v>末端給水事業</v>
      </c>
      <c r="L6" s="34" t="str">
        <f t="shared" si="3"/>
        <v>A7</v>
      </c>
      <c r="M6" s="34">
        <f t="shared" si="3"/>
        <v>0</v>
      </c>
      <c r="N6" s="35" t="str">
        <f t="shared" si="3"/>
        <v>-</v>
      </c>
      <c r="O6" s="35">
        <f t="shared" si="3"/>
        <v>83.31</v>
      </c>
      <c r="P6" s="35">
        <f t="shared" si="3"/>
        <v>100</v>
      </c>
      <c r="Q6" s="35">
        <f t="shared" si="3"/>
        <v>3013</v>
      </c>
      <c r="R6" s="35">
        <f t="shared" si="3"/>
        <v>10553</v>
      </c>
      <c r="S6" s="35">
        <f t="shared" si="3"/>
        <v>252.68</v>
      </c>
      <c r="T6" s="35">
        <f t="shared" si="3"/>
        <v>41.76</v>
      </c>
      <c r="U6" s="35">
        <f t="shared" si="3"/>
        <v>10632</v>
      </c>
      <c r="V6" s="35">
        <f t="shared" si="3"/>
        <v>119.83</v>
      </c>
      <c r="W6" s="35">
        <f t="shared" si="3"/>
        <v>88.73</v>
      </c>
      <c r="X6" s="36">
        <f>IF(X7="",NA(),X7)</f>
        <v>122.45</v>
      </c>
      <c r="Y6" s="36">
        <f t="shared" ref="Y6:AG6" si="4">IF(Y7="",NA(),Y7)</f>
        <v>121.18</v>
      </c>
      <c r="Z6" s="36">
        <f t="shared" si="4"/>
        <v>97.22</v>
      </c>
      <c r="AA6" s="36">
        <f t="shared" si="4"/>
        <v>107.64</v>
      </c>
      <c r="AB6" s="36">
        <f t="shared" si="4"/>
        <v>109.66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829.4</v>
      </c>
      <c r="AU6" s="36">
        <f t="shared" ref="AU6:BC6" si="6">IF(AU7="",NA(),AU7)</f>
        <v>2767.72</v>
      </c>
      <c r="AV6" s="36">
        <f t="shared" si="6"/>
        <v>357.56</v>
      </c>
      <c r="AW6" s="36">
        <f t="shared" si="6"/>
        <v>257.33</v>
      </c>
      <c r="AX6" s="36">
        <f t="shared" si="6"/>
        <v>265.97000000000003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477.03</v>
      </c>
      <c r="BF6" s="36">
        <f t="shared" ref="BF6:BN6" si="7">IF(BF7="",NA(),BF7)</f>
        <v>458.61</v>
      </c>
      <c r="BG6" s="36">
        <f t="shared" si="7"/>
        <v>430.98</v>
      </c>
      <c r="BH6" s="36">
        <f t="shared" si="7"/>
        <v>406.06</v>
      </c>
      <c r="BI6" s="36">
        <f t="shared" si="7"/>
        <v>377.39</v>
      </c>
      <c r="BJ6" s="36">
        <f t="shared" si="7"/>
        <v>458</v>
      </c>
      <c r="BK6" s="36">
        <f t="shared" si="7"/>
        <v>443.13</v>
      </c>
      <c r="BL6" s="36">
        <f t="shared" si="7"/>
        <v>442.54</v>
      </c>
      <c r="BM6" s="36">
        <f t="shared" si="7"/>
        <v>431</v>
      </c>
      <c r="BN6" s="36">
        <f t="shared" si="7"/>
        <v>422.5</v>
      </c>
      <c r="BO6" s="35" t="str">
        <f>IF(BO7="","",IF(BO7="-","【-】","【"&amp;SUBSTITUTE(TEXT(BO7,"#,##0.00"),"-","△")&amp;"】"))</f>
        <v>【270.87】</v>
      </c>
      <c r="BP6" s="36">
        <f>IF(BP7="",NA(),BP7)</f>
        <v>119.02</v>
      </c>
      <c r="BQ6" s="36">
        <f t="shared" ref="BQ6:BY6" si="8">IF(BQ7="",NA(),BQ7)</f>
        <v>117.65</v>
      </c>
      <c r="BR6" s="36">
        <f t="shared" si="8"/>
        <v>92.34</v>
      </c>
      <c r="BS6" s="36">
        <f t="shared" si="8"/>
        <v>106.21</v>
      </c>
      <c r="BT6" s="36">
        <f t="shared" si="8"/>
        <v>109.01</v>
      </c>
      <c r="BU6" s="36">
        <f t="shared" si="8"/>
        <v>96.27</v>
      </c>
      <c r="BV6" s="36">
        <f t="shared" si="8"/>
        <v>95.4</v>
      </c>
      <c r="BW6" s="36">
        <f t="shared" si="8"/>
        <v>98.6</v>
      </c>
      <c r="BX6" s="36">
        <f t="shared" si="8"/>
        <v>100.82</v>
      </c>
      <c r="BY6" s="36">
        <f t="shared" si="8"/>
        <v>101.64</v>
      </c>
      <c r="BZ6" s="35" t="str">
        <f>IF(BZ7="","",IF(BZ7="-","【-】","【"&amp;SUBSTITUTE(TEXT(BZ7,"#,##0.00"),"-","△")&amp;"】"))</f>
        <v>【105.59】</v>
      </c>
      <c r="CA6" s="36">
        <f>IF(CA7="",NA(),CA7)</f>
        <v>128.68</v>
      </c>
      <c r="CB6" s="36">
        <f t="shared" ref="CB6:CJ6" si="9">IF(CB7="",NA(),CB7)</f>
        <v>133.22999999999999</v>
      </c>
      <c r="CC6" s="36">
        <f t="shared" si="9"/>
        <v>170.88</v>
      </c>
      <c r="CD6" s="36">
        <f t="shared" si="9"/>
        <v>149.08000000000001</v>
      </c>
      <c r="CE6" s="36">
        <f t="shared" si="9"/>
        <v>145.54</v>
      </c>
      <c r="CF6" s="36">
        <f t="shared" si="9"/>
        <v>186.94</v>
      </c>
      <c r="CG6" s="36">
        <f t="shared" si="9"/>
        <v>186.15</v>
      </c>
      <c r="CH6" s="36">
        <f t="shared" si="9"/>
        <v>181.67</v>
      </c>
      <c r="CI6" s="36">
        <f t="shared" si="9"/>
        <v>179.55</v>
      </c>
      <c r="CJ6" s="36">
        <f t="shared" si="9"/>
        <v>179.16</v>
      </c>
      <c r="CK6" s="35" t="str">
        <f>IF(CK7="","",IF(CK7="-","【-】","【"&amp;SUBSTITUTE(TEXT(CK7,"#,##0.00"),"-","△")&amp;"】"))</f>
        <v>【163.27】</v>
      </c>
      <c r="CL6" s="36">
        <f>IF(CL7="",NA(),CL7)</f>
        <v>23.16</v>
      </c>
      <c r="CM6" s="36">
        <f t="shared" ref="CM6:CU6" si="10">IF(CM7="",NA(),CM7)</f>
        <v>22.65</v>
      </c>
      <c r="CN6" s="36">
        <f t="shared" si="10"/>
        <v>22.32</v>
      </c>
      <c r="CO6" s="36">
        <f t="shared" si="10"/>
        <v>22.04</v>
      </c>
      <c r="CP6" s="36">
        <f t="shared" si="10"/>
        <v>23.24</v>
      </c>
      <c r="CQ6" s="36">
        <f t="shared" si="10"/>
        <v>54.51</v>
      </c>
      <c r="CR6" s="36">
        <f t="shared" si="10"/>
        <v>54.47</v>
      </c>
      <c r="CS6" s="36">
        <f t="shared" si="10"/>
        <v>53.61</v>
      </c>
      <c r="CT6" s="36">
        <f t="shared" si="10"/>
        <v>53.52</v>
      </c>
      <c r="CU6" s="36">
        <f t="shared" si="10"/>
        <v>54.24</v>
      </c>
      <c r="CV6" s="35" t="str">
        <f>IF(CV7="","",IF(CV7="-","【-】","【"&amp;SUBSTITUTE(TEXT(CV7,"#,##0.00"),"-","△")&amp;"】"))</f>
        <v>【59.94】</v>
      </c>
      <c r="CW6" s="36">
        <f>IF(CW7="",NA(),CW7)</f>
        <v>79.19</v>
      </c>
      <c r="CX6" s="36">
        <f t="shared" ref="CX6:DF6" si="11">IF(CX7="",NA(),CX7)</f>
        <v>77.13</v>
      </c>
      <c r="CY6" s="36">
        <f t="shared" si="11"/>
        <v>77.03</v>
      </c>
      <c r="CZ6" s="36">
        <f t="shared" si="11"/>
        <v>76.16</v>
      </c>
      <c r="DA6" s="36">
        <f t="shared" si="11"/>
        <v>71.37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15.04</v>
      </c>
      <c r="DI6" s="36">
        <f t="shared" ref="DI6:DQ6" si="12">IF(DI7="",NA(),DI7)</f>
        <v>15.31</v>
      </c>
      <c r="DJ6" s="36">
        <f t="shared" si="12"/>
        <v>38.04</v>
      </c>
      <c r="DK6" s="36">
        <f t="shared" si="12"/>
        <v>38.729999999999997</v>
      </c>
      <c r="DL6" s="36">
        <f t="shared" si="12"/>
        <v>39.020000000000003</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24112</v>
      </c>
      <c r="D7" s="38">
        <v>46</v>
      </c>
      <c r="E7" s="38">
        <v>1</v>
      </c>
      <c r="F7" s="38">
        <v>0</v>
      </c>
      <c r="G7" s="38">
        <v>1</v>
      </c>
      <c r="H7" s="38" t="s">
        <v>105</v>
      </c>
      <c r="I7" s="38" t="s">
        <v>106</v>
      </c>
      <c r="J7" s="38" t="s">
        <v>107</v>
      </c>
      <c r="K7" s="38" t="s">
        <v>108</v>
      </c>
      <c r="L7" s="38" t="s">
        <v>109</v>
      </c>
      <c r="M7" s="38"/>
      <c r="N7" s="39" t="s">
        <v>110</v>
      </c>
      <c r="O7" s="39">
        <v>83.31</v>
      </c>
      <c r="P7" s="39">
        <v>100</v>
      </c>
      <c r="Q7" s="39">
        <v>3013</v>
      </c>
      <c r="R7" s="39">
        <v>10553</v>
      </c>
      <c r="S7" s="39">
        <v>252.68</v>
      </c>
      <c r="T7" s="39">
        <v>41.76</v>
      </c>
      <c r="U7" s="39">
        <v>10632</v>
      </c>
      <c r="V7" s="39">
        <v>119.83</v>
      </c>
      <c r="W7" s="39">
        <v>88.73</v>
      </c>
      <c r="X7" s="39">
        <v>122.45</v>
      </c>
      <c r="Y7" s="39">
        <v>121.18</v>
      </c>
      <c r="Z7" s="39">
        <v>97.22</v>
      </c>
      <c r="AA7" s="39">
        <v>107.64</v>
      </c>
      <c r="AB7" s="39">
        <v>109.66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829.4</v>
      </c>
      <c r="AU7" s="39">
        <v>2767.72</v>
      </c>
      <c r="AV7" s="39">
        <v>357.56</v>
      </c>
      <c r="AW7" s="39">
        <v>257.33</v>
      </c>
      <c r="AX7" s="39">
        <v>265.97000000000003</v>
      </c>
      <c r="AY7" s="39">
        <v>1159.4100000000001</v>
      </c>
      <c r="AZ7" s="39">
        <v>1081.23</v>
      </c>
      <c r="BA7" s="39">
        <v>406.37</v>
      </c>
      <c r="BB7" s="39">
        <v>398.29</v>
      </c>
      <c r="BC7" s="39">
        <v>388.67</v>
      </c>
      <c r="BD7" s="39">
        <v>262.87</v>
      </c>
      <c r="BE7" s="39">
        <v>477.03</v>
      </c>
      <c r="BF7" s="39">
        <v>458.61</v>
      </c>
      <c r="BG7" s="39">
        <v>430.98</v>
      </c>
      <c r="BH7" s="39">
        <v>406.06</v>
      </c>
      <c r="BI7" s="39">
        <v>377.39</v>
      </c>
      <c r="BJ7" s="39">
        <v>458</v>
      </c>
      <c r="BK7" s="39">
        <v>443.13</v>
      </c>
      <c r="BL7" s="39">
        <v>442.54</v>
      </c>
      <c r="BM7" s="39">
        <v>431</v>
      </c>
      <c r="BN7" s="39">
        <v>422.5</v>
      </c>
      <c r="BO7" s="39">
        <v>270.87</v>
      </c>
      <c r="BP7" s="39">
        <v>119.02</v>
      </c>
      <c r="BQ7" s="39">
        <v>117.65</v>
      </c>
      <c r="BR7" s="39">
        <v>92.34</v>
      </c>
      <c r="BS7" s="39">
        <v>106.21</v>
      </c>
      <c r="BT7" s="39">
        <v>109.01</v>
      </c>
      <c r="BU7" s="39">
        <v>96.27</v>
      </c>
      <c r="BV7" s="39">
        <v>95.4</v>
      </c>
      <c r="BW7" s="39">
        <v>98.6</v>
      </c>
      <c r="BX7" s="39">
        <v>100.82</v>
      </c>
      <c r="BY7" s="39">
        <v>101.64</v>
      </c>
      <c r="BZ7" s="39">
        <v>105.59</v>
      </c>
      <c r="CA7" s="39">
        <v>128.68</v>
      </c>
      <c r="CB7" s="39">
        <v>133.22999999999999</v>
      </c>
      <c r="CC7" s="39">
        <v>170.88</v>
      </c>
      <c r="CD7" s="39">
        <v>149.08000000000001</v>
      </c>
      <c r="CE7" s="39">
        <v>145.54</v>
      </c>
      <c r="CF7" s="39">
        <v>186.94</v>
      </c>
      <c r="CG7" s="39">
        <v>186.15</v>
      </c>
      <c r="CH7" s="39">
        <v>181.67</v>
      </c>
      <c r="CI7" s="39">
        <v>179.55</v>
      </c>
      <c r="CJ7" s="39">
        <v>179.16</v>
      </c>
      <c r="CK7" s="39">
        <v>163.27000000000001</v>
      </c>
      <c r="CL7" s="39">
        <v>23.16</v>
      </c>
      <c r="CM7" s="39">
        <v>22.65</v>
      </c>
      <c r="CN7" s="39">
        <v>22.32</v>
      </c>
      <c r="CO7" s="39">
        <v>22.04</v>
      </c>
      <c r="CP7" s="39">
        <v>23.24</v>
      </c>
      <c r="CQ7" s="39">
        <v>54.51</v>
      </c>
      <c r="CR7" s="39">
        <v>54.47</v>
      </c>
      <c r="CS7" s="39">
        <v>53.61</v>
      </c>
      <c r="CT7" s="39">
        <v>53.52</v>
      </c>
      <c r="CU7" s="39">
        <v>54.24</v>
      </c>
      <c r="CV7" s="39">
        <v>59.94</v>
      </c>
      <c r="CW7" s="39">
        <v>79.19</v>
      </c>
      <c r="CX7" s="39">
        <v>77.13</v>
      </c>
      <c r="CY7" s="39">
        <v>77.03</v>
      </c>
      <c r="CZ7" s="39">
        <v>76.16</v>
      </c>
      <c r="DA7" s="39">
        <v>71.37</v>
      </c>
      <c r="DB7" s="39">
        <v>81.790000000000006</v>
      </c>
      <c r="DC7" s="39">
        <v>81.459999999999994</v>
      </c>
      <c r="DD7" s="39">
        <v>81.31</v>
      </c>
      <c r="DE7" s="39">
        <v>81.459999999999994</v>
      </c>
      <c r="DF7" s="39">
        <v>81.680000000000007</v>
      </c>
      <c r="DG7" s="39">
        <v>90.22</v>
      </c>
      <c r="DH7" s="39">
        <v>15.04</v>
      </c>
      <c r="DI7" s="39">
        <v>15.31</v>
      </c>
      <c r="DJ7" s="39">
        <v>38.04</v>
      </c>
      <c r="DK7" s="39">
        <v>38.729999999999997</v>
      </c>
      <c r="DL7" s="39">
        <v>39.020000000000003</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