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<sst xmlns="http://schemas.openxmlformats.org/spreadsheetml/2006/main" count="232" uniqueCount="119">
  <si>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</si>
  <si>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</si>
  <si>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</si>
  <si>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</si>
  <si>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</si>
  <si>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</si>
  <si>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</si>
  <si>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</si>
  <si>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</si>
  <si>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</si>
  <si>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</si>
  <si>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</si>
  <si>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</si>
  <si>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</si>
  <si>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</si>
  <si>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</si>
  <si>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</si>
  <si>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</si>
  <si>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</si>
  <si>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</si>
  <si>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</si>
  <si>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</si>
  <si>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</si>
  <si>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</si>
  <si>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</si>
  <si>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</si>
  <si>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</si>
  <si>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</si>
  <si>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</si>
  <si>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</si>
  <si>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</si>
  <si>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</si>
  <si>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</si>
  <si>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</si>
  <si>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</si>
  <si>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</si>
  <si>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</si>
  <si>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</si>
  <si>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</si>
  <si>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</si>
  <si>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</si>
  <si>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</si>
  <si>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</si>
  <si>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</si>
  <si>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</si>
  <si>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</si>
  <si>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</si>
  <si>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</si>
  <si>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</si>
  <si>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</si>
  <si>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</si>
  <si>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</si>
  <si>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</si>
  <si>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</si>
  <si>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</si>
  <si>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</si>
  <si>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</si>
  <si>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</si>
  <si>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</si>
  <si>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</si>
  <si>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</si>
  <si>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</si>
  <si>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</si>
  <si>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</si>
  <si>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</si>
  <si>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</si>
  <si>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</si>
  <si>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</si>
  <si>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</si>
  <si>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</si>
  <si>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</si>
  <si>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</si>
  <si>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</si>
  <si>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</si>
  <si>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</si>
  <si>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</si>
  <si>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</si>
  <si>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</si>
  <si>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</si>
  <si>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</si>
  <si>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</si>
  <si>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</si>
  <si>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</si>
  <si>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</si>
  <si>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</si>
  <si>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</si>
  <si>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</si>
  <si>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</si>
  <si>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</si>
  <si>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</si>
  <si>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</si>
  <si>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</si>
  <si>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</si>
  <si>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</si>
  <si>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</si>
  <si>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</si>
  <si>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</si>
  <si>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</si>
  <si>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</si>
  <si>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</si>
  <si>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</si>
  <si>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</si>
  <si>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</si>
  <si>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</si>
  <si>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平内町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</si>
  <si>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</si>
  <si>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</si>
  <si>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</si>
  <si>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</si>
  <si>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</si>
  <si>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</si>
  <si>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</si>
  <si>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</si>
  <si>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</si>
  <si>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</si>
  <si>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</si>
  <si>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収支については、高い水準で維持しているが、これから人口減少に伴い収益が減少することが予想され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phoneticPr fontId="4"/>
  </si>
  <si>
    <t>　財源確保が厳しい状況により、管路更新率が類似団体平均より低いものとなっているが、管路更新等に必要な財源を確保し、耐震化等を考慮しつつ経営状況とのバランスを見ながら継続していく必要がある。</t>
    <phoneticPr fontId="4"/>
  </si>
  <si>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rPh sb="54" eb="56">
      <t>ザイゲン</t>
    </rPh>
    <rPh sb="56" eb="58">
      <t>カクホ</t>
    </rPh>
    <rPh sb="59" eb="60">
      <t>キビ</t>
    </rPh>
    <rPh sb="62" eb="64">
      <t>ジョウキョウ</t>
    </rPh>
    <rPh sb="69" eb="71">
      <t>キギョウ</t>
    </rPh>
    <rPh sb="71" eb="72">
      <t>サイ</t>
    </rPh>
    <rPh sb="73" eb="74">
      <t>オサ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</si>
</sst>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0.65</c:v>
                </c:pt>
                <c:pt idx="1">
                  <c:v>0.8</c:v>
                </c:pt>
                <c:pt idx="2">
                  <c:v>1.74</c:v>
                </c:pt>
                <c:pt idx="3">
                  <c:v>0.23</c:v>
                </c:pt>
                <c:pt idx="4">
                  <c:v>0.17</c:v>
                </c:pt>
              </c:numCache>
            </c:numRef>
          </c:val>
        </c:ser>
        <c:dLbls>
          <c:showLegendKey val="0"/>
          <c:showVal val="0"/>
          <c:showCatName val="0"/>
          <c:showSerName val="0"/>
          <c:showPercent val="0"/>
          <c:showBubbleSize val="0"/>
        </c:dLbls>
        <c:gapWidth val="150"/>
        <c:axId val="97608832"/>
        <c:axId val="976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97608832"/>
        <c:axId val="97610752"/>
      </c:lineChart>
      <c:dateAx>
        <c:axId val="97608832"/>
        <c:scaling>
          <c:orientation val="minMax"/>
        </c:scaling>
        <c:delete val="1"/>
        <c:axPos val="b"/>
        <c:numFmt formatCode="ge" sourceLinked="1"/>
        <c:majorTickMark val="none"/>
        <c:minorTickMark val="none"/>
        <c:tickLblPos val="none"/>
        <c:crossAx val="97610752"/>
        <c:crosses val="autoZero"/>
        <c:auto val="1"/>
        <c:lblOffset val="100"/>
        <c:baseTimeUnit val="years"/>
      </c:dateAx>
      <c:valAx>
        <c:axId val="976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75.790000000000006</c:v>
                </c:pt>
                <c:pt idx="1">
                  <c:v>73.42</c:v>
                </c:pt>
                <c:pt idx="2">
                  <c:v>73.73</c:v>
                </c:pt>
                <c:pt idx="3">
                  <c:v>78.73</c:v>
                </c:pt>
                <c:pt idx="4">
                  <c:v>82.09</c:v>
                </c:pt>
              </c:numCache>
            </c:numRef>
          </c:val>
        </c:ser>
        <c:dLbls>
          <c:showLegendKey val="0"/>
          <c:showVal val="0"/>
          <c:showCatName val="0"/>
          <c:showSerName val="0"/>
          <c:showPercent val="0"/>
          <c:showBubbleSize val="0"/>
        </c:dLbls>
        <c:gapWidth val="150"/>
        <c:axId val="103667200"/>
        <c:axId val="103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3667200"/>
        <c:axId val="103669120"/>
      </c:lineChart>
      <c:dateAx>
        <c:axId val="103667200"/>
        <c:scaling>
          <c:orientation val="minMax"/>
        </c:scaling>
        <c:delete val="1"/>
        <c:axPos val="b"/>
        <c:numFmt formatCode="ge" sourceLinked="1"/>
        <c:majorTickMark val="none"/>
        <c:minorTickMark val="none"/>
        <c:tickLblPos val="none"/>
        <c:crossAx val="103669120"/>
        <c:crosses val="autoZero"/>
        <c:auto val="1"/>
        <c:lblOffset val="100"/>
        <c:baseTimeUnit val="years"/>
      </c:dateAx>
      <c:valAx>
        <c:axId val="103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78.040000000000006</c:v>
                </c:pt>
                <c:pt idx="1">
                  <c:v>76.17</c:v>
                </c:pt>
                <c:pt idx="2">
                  <c:v>74.569999999999993</c:v>
                </c:pt>
                <c:pt idx="3">
                  <c:v>70.05</c:v>
                </c:pt>
                <c:pt idx="4">
                  <c:v>67.61</c:v>
                </c:pt>
              </c:numCache>
            </c:numRef>
          </c:val>
        </c:ser>
        <c:dLbls>
          <c:showLegendKey val="0"/>
          <c:showVal val="0"/>
          <c:showCatName val="0"/>
          <c:showSerName val="0"/>
          <c:showPercent val="0"/>
          <c:showBubbleSize val="0"/>
        </c:dLbls>
        <c:gapWidth val="150"/>
        <c:axId val="103715968"/>
        <c:axId val="1037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3715968"/>
        <c:axId val="103717888"/>
      </c:lineChart>
      <c:dateAx>
        <c:axId val="103715968"/>
        <c:scaling>
          <c:orientation val="minMax"/>
        </c:scaling>
        <c:delete val="1"/>
        <c:axPos val="b"/>
        <c:numFmt formatCode="ge" sourceLinked="1"/>
        <c:majorTickMark val="none"/>
        <c:minorTickMark val="none"/>
        <c:tickLblPos val="none"/>
        <c:crossAx val="103717888"/>
        <c:crosses val="autoZero"/>
        <c:auto val="1"/>
        <c:lblOffset val="100"/>
        <c:baseTimeUnit val="years"/>
      </c:dateAx>
      <c:valAx>
        <c:axId val="1037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128.79</c:v>
                </c:pt>
                <c:pt idx="1">
                  <c:v>125.16</c:v>
                </c:pt>
                <c:pt idx="2">
                  <c:v>123.12</c:v>
                </c:pt>
                <c:pt idx="3">
                  <c:v>128.66999999999999</c:v>
                </c:pt>
                <c:pt idx="4">
                  <c:v>132.91999999999999</c:v>
                </c:pt>
              </c:numCache>
            </c:numRef>
          </c:val>
        </c:ser>
        <c:dLbls>
          <c:showLegendKey val="0"/>
          <c:showVal val="0"/>
          <c:showCatName val="0"/>
          <c:showSerName val="0"/>
          <c:showPercent val="0"/>
          <c:showBubbleSize val="0"/>
        </c:dLbls>
        <c:gapWidth val="150"/>
        <c:axId val="98829056"/>
        <c:axId val="9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8829056"/>
        <c:axId val="98830976"/>
      </c:lineChart>
      <c:dateAx>
        <c:axId val="98829056"/>
        <c:scaling>
          <c:orientation val="minMax"/>
        </c:scaling>
        <c:delete val="1"/>
        <c:axPos val="b"/>
        <c:numFmt formatCode="ge" sourceLinked="1"/>
        <c:majorTickMark val="none"/>
        <c:minorTickMark val="none"/>
        <c:tickLblPos val="none"/>
        <c:crossAx val="98830976"/>
        <c:crosses val="autoZero"/>
        <c:auto val="1"/>
        <c:lblOffset val="100"/>
        <c:baseTimeUnit val="years"/>
      </c:dateAx>
      <c:valAx>
        <c:axId val="9883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41.37</c:v>
                </c:pt>
                <c:pt idx="1">
                  <c:v>42.14</c:v>
                </c:pt>
                <c:pt idx="2">
                  <c:v>50.13</c:v>
                </c:pt>
                <c:pt idx="3">
                  <c:v>51.83</c:v>
                </c:pt>
                <c:pt idx="4">
                  <c:v>53.31</c:v>
                </c:pt>
              </c:numCache>
            </c:numRef>
          </c:val>
        </c:ser>
        <c:dLbls>
          <c:showLegendKey val="0"/>
          <c:showVal val="0"/>
          <c:showCatName val="0"/>
          <c:showSerName val="0"/>
          <c:showPercent val="0"/>
          <c:showBubbleSize val="0"/>
        </c:dLbls>
        <c:gapWidth val="150"/>
        <c:axId val="98869632"/>
        <c:axId val="98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8869632"/>
        <c:axId val="98871552"/>
      </c:lineChart>
      <c:dateAx>
        <c:axId val="98869632"/>
        <c:scaling>
          <c:orientation val="minMax"/>
        </c:scaling>
        <c:delete val="1"/>
        <c:axPos val="b"/>
        <c:numFmt formatCode="ge" sourceLinked="1"/>
        <c:majorTickMark val="none"/>
        <c:minorTickMark val="none"/>
        <c:tickLblPos val="none"/>
        <c:crossAx val="98871552"/>
        <c:crosses val="autoZero"/>
        <c:auto val="1"/>
        <c:lblOffset val="100"/>
        <c:baseTimeUnit val="years"/>
      </c:dateAx>
      <c:valAx>
        <c:axId val="98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28096"/>
        <c:axId val="1034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03428096"/>
        <c:axId val="103430016"/>
      </c:lineChart>
      <c:dateAx>
        <c:axId val="103428096"/>
        <c:scaling>
          <c:orientation val="minMax"/>
        </c:scaling>
        <c:delete val="1"/>
        <c:axPos val="b"/>
        <c:numFmt formatCode="ge" sourceLinked="1"/>
        <c:majorTickMark val="none"/>
        <c:minorTickMark val="none"/>
        <c:tickLblPos val="none"/>
        <c:crossAx val="103430016"/>
        <c:crosses val="autoZero"/>
        <c:auto val="1"/>
        <c:lblOffset val="100"/>
        <c:baseTimeUnit val="years"/>
      </c:dateAx>
      <c:valAx>
        <c:axId val="1034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73152"/>
        <c:axId val="1034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03473152"/>
        <c:axId val="103475072"/>
      </c:lineChart>
      <c:dateAx>
        <c:axId val="103473152"/>
        <c:scaling>
          <c:orientation val="minMax"/>
        </c:scaling>
        <c:delete val="1"/>
        <c:axPos val="b"/>
        <c:numFmt formatCode="ge" sourceLinked="1"/>
        <c:majorTickMark val="none"/>
        <c:minorTickMark val="none"/>
        <c:tickLblPos val="none"/>
        <c:crossAx val="103475072"/>
        <c:crosses val="autoZero"/>
        <c:auto val="1"/>
        <c:lblOffset val="100"/>
        <c:baseTimeUnit val="years"/>
      </c:dateAx>
      <c:valAx>
        <c:axId val="10347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1305.7</c:v>
                </c:pt>
                <c:pt idx="1">
                  <c:v>2120.73</c:v>
                </c:pt>
                <c:pt idx="2">
                  <c:v>66.64</c:v>
                </c:pt>
                <c:pt idx="3">
                  <c:v>78.83</c:v>
                </c:pt>
                <c:pt idx="4">
                  <c:v>79.25</c:v>
                </c:pt>
              </c:numCache>
            </c:numRef>
          </c:val>
        </c:ser>
        <c:dLbls>
          <c:showLegendKey val="0"/>
          <c:showVal val="0"/>
          <c:showCatName val="0"/>
          <c:showSerName val="0"/>
          <c:showPercent val="0"/>
          <c:showBubbleSize val="0"/>
        </c:dLbls>
        <c:gapWidth val="150"/>
        <c:axId val="103497088"/>
        <c:axId val="1035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03497088"/>
        <c:axId val="103527936"/>
      </c:lineChart>
      <c:dateAx>
        <c:axId val="103497088"/>
        <c:scaling>
          <c:orientation val="minMax"/>
        </c:scaling>
        <c:delete val="1"/>
        <c:axPos val="b"/>
        <c:numFmt formatCode="ge" sourceLinked="1"/>
        <c:majorTickMark val="none"/>
        <c:minorTickMark val="none"/>
        <c:tickLblPos val="none"/>
        <c:crossAx val="103527936"/>
        <c:crosses val="autoZero"/>
        <c:auto val="1"/>
        <c:lblOffset val="100"/>
        <c:baseTimeUnit val="years"/>
      </c:dateAx>
      <c:valAx>
        <c:axId val="10352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724.74</c:v>
                </c:pt>
                <c:pt idx="1">
                  <c:v>747.04</c:v>
                </c:pt>
                <c:pt idx="2">
                  <c:v>729.27</c:v>
                </c:pt>
                <c:pt idx="3">
                  <c:v>678.37</c:v>
                </c:pt>
                <c:pt idx="4">
                  <c:v>628.62</c:v>
                </c:pt>
              </c:numCache>
            </c:numRef>
          </c:val>
        </c:ser>
        <c:dLbls>
          <c:showLegendKey val="0"/>
          <c:showVal val="0"/>
          <c:showCatName val="0"/>
          <c:showSerName val="0"/>
          <c:showPercent val="0"/>
          <c:showBubbleSize val="0"/>
        </c:dLbls>
        <c:gapWidth val="150"/>
        <c:axId val="103537664"/>
        <c:axId val="1038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03537664"/>
        <c:axId val="103826560"/>
      </c:lineChart>
      <c:dateAx>
        <c:axId val="103537664"/>
        <c:scaling>
          <c:orientation val="minMax"/>
        </c:scaling>
        <c:delete val="1"/>
        <c:axPos val="b"/>
        <c:numFmt formatCode="ge" sourceLinked="1"/>
        <c:majorTickMark val="none"/>
        <c:minorTickMark val="none"/>
        <c:tickLblPos val="none"/>
        <c:crossAx val="103826560"/>
        <c:crosses val="autoZero"/>
        <c:auto val="1"/>
        <c:lblOffset val="100"/>
        <c:baseTimeUnit val="years"/>
      </c:dateAx>
      <c:valAx>
        <c:axId val="10382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120.82</c:v>
                </c:pt>
                <c:pt idx="1">
                  <c:v>118.32</c:v>
                </c:pt>
                <c:pt idx="2">
                  <c:v>119.14</c:v>
                </c:pt>
                <c:pt idx="3">
                  <c:v>125.24</c:v>
                </c:pt>
                <c:pt idx="4">
                  <c:v>129.44</c:v>
                </c:pt>
              </c:numCache>
            </c:numRef>
          </c:val>
        </c:ser>
        <c:dLbls>
          <c:showLegendKey val="0"/>
          <c:showVal val="0"/>
          <c:showCatName val="0"/>
          <c:showSerName val="0"/>
          <c:showPercent val="0"/>
          <c:showBubbleSize val="0"/>
        </c:dLbls>
        <c:gapWidth val="150"/>
        <c:axId val="103852672"/>
        <c:axId val="1038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03852672"/>
        <c:axId val="103854848"/>
      </c:lineChart>
      <c:dateAx>
        <c:axId val="103852672"/>
        <c:scaling>
          <c:orientation val="minMax"/>
        </c:scaling>
        <c:delete val="1"/>
        <c:axPos val="b"/>
        <c:numFmt formatCode="ge" sourceLinked="1"/>
        <c:majorTickMark val="none"/>
        <c:minorTickMark val="none"/>
        <c:tickLblPos val="none"/>
        <c:crossAx val="103854848"/>
        <c:crosses val="autoZero"/>
        <c:auto val="1"/>
        <c:lblOffset val="100"/>
        <c:baseTimeUnit val="years"/>
      </c:dateAx>
      <c:valAx>
        <c:axId val="1038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207.42</c:v>
                </c:pt>
                <c:pt idx="1">
                  <c:v>211.99</c:v>
                </c:pt>
                <c:pt idx="2">
                  <c:v>212.54</c:v>
                </c:pt>
                <c:pt idx="3">
                  <c:v>202.35</c:v>
                </c:pt>
                <c:pt idx="4">
                  <c:v>196</c:v>
                </c:pt>
              </c:numCache>
            </c:numRef>
          </c:val>
        </c:ser>
        <c:dLbls>
          <c:showLegendKey val="0"/>
          <c:showVal val="0"/>
          <c:showCatName val="0"/>
          <c:showSerName val="0"/>
          <c:showPercent val="0"/>
          <c:showBubbleSize val="0"/>
        </c:dLbls>
        <c:gapWidth val="150"/>
        <c:axId val="103614336"/>
        <c:axId val="1036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3614336"/>
        <c:axId val="103636992"/>
      </c:lineChart>
      <c:dateAx>
        <c:axId val="103614336"/>
        <c:scaling>
          <c:orientation val="minMax"/>
        </c:scaling>
        <c:delete val="1"/>
        <c:axPos val="b"/>
        <c:numFmt formatCode="ge" sourceLinked="1"/>
        <c:majorTickMark val="none"/>
        <c:minorTickMark val="none"/>
        <c:tickLblPos val="none"/>
        <c:crossAx val="103636992"/>
        <c:crosses val="autoZero"/>
        <c:auto val="1"/>
        <c:lblOffset val="100"/>
        <c:baseTimeUnit val="years"/>
      </c:dateAx>
      <c:valAx>
        <c:axId val="103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5" zoomScale="70" zoomScaleNormal="7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青森県　平内町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115</v>
      </c>
      <c r="AE8" s="84"/>
      <c r="AF8" s="84"/>
      <c r="AG8" s="84"/>
      <c r="AH8" s="84"/>
      <c r="AI8" s="84"/>
      <c r="AJ8" s="84"/>
      <c r="AK8" s="5"/>
      <c r="AL8" s="71">
        <f>データ!$R$6</f>
        <v>11468</v>
      </c>
      <c r="AM8" s="71"/>
      <c r="AN8" s="71"/>
      <c r="AO8" s="71"/>
      <c r="AP8" s="71"/>
      <c r="AQ8" s="71"/>
      <c r="AR8" s="71"/>
      <c r="AS8" s="71"/>
      <c r="AT8" s="67">
        <f>データ!$S$6</f>
        <v>217.08</v>
      </c>
      <c r="AU8" s="68"/>
      <c r="AV8" s="68"/>
      <c r="AW8" s="68"/>
      <c r="AX8" s="68"/>
      <c r="AY8" s="68"/>
      <c r="AZ8" s="68"/>
      <c r="BA8" s="68"/>
      <c r="BB8" s="70">
        <f>データ!$T$6</f>
        <v>52.83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41.29</v>
      </c>
      <c r="J10" s="68"/>
      <c r="K10" s="68"/>
      <c r="L10" s="68"/>
      <c r="M10" s="68"/>
      <c r="N10" s="68"/>
      <c r="O10" s="69"/>
      <c r="P10" s="70">
        <f>データ!$P$6</f>
        <v>94.77</v>
      </c>
      <c r="Q10" s="70"/>
      <c r="R10" s="70"/>
      <c r="S10" s="70"/>
      <c r="T10" s="70"/>
      <c r="U10" s="70"/>
      <c r="V10" s="70"/>
      <c r="W10" s="71">
        <f>データ!$Q$6</f>
        <v>4957</v>
      </c>
      <c r="X10" s="71"/>
      <c r="Y10" s="71"/>
      <c r="Z10" s="71"/>
      <c r="AA10" s="71"/>
      <c r="AB10" s="71"/>
      <c r="AC10" s="71"/>
      <c r="AD10" s="2"/>
      <c r="AE10" s="2"/>
      <c r="AF10" s="2"/>
      <c r="AG10" s="2"/>
      <c r="AH10" s="5"/>
      <c r="AI10" s="5"/>
      <c r="AJ10" s="5"/>
      <c r="AK10" s="5"/>
      <c r="AL10" s="71">
        <f>データ!$U$6</f>
        <v>10806</v>
      </c>
      <c r="AM10" s="71"/>
      <c r="AN10" s="71"/>
      <c r="AO10" s="71"/>
      <c r="AP10" s="71"/>
      <c r="AQ10" s="71"/>
      <c r="AR10" s="71"/>
      <c r="AS10" s="71"/>
      <c r="AT10" s="67">
        <f>データ!$V$6</f>
        <v>43.36</v>
      </c>
      <c r="AU10" s="68"/>
      <c r="AV10" s="68"/>
      <c r="AW10" s="68"/>
      <c r="AX10" s="68"/>
      <c r="AY10" s="68"/>
      <c r="AZ10" s="68"/>
      <c r="BA10" s="68"/>
      <c r="BB10" s="70">
        <f>データ!$W$6</f>
        <v>249.22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23019</v>
      </c>
      <c r="D6" s="34">
        <f t="shared" si="3"/>
        <v>46</v>
      </c>
      <c r="E6" s="34">
        <f t="shared" si="3"/>
        <v>1</v>
      </c>
      <c r="F6" s="34">
        <f t="shared" si="3"/>
        <v>0</v>
      </c>
      <c r="G6" s="34">
        <f t="shared" si="3"/>
        <v>1</v>
      </c>
      <c r="H6" s="34" t="str">
        <f t="shared" si="3"/>
        <v>青森県　平内町</v>
      </c>
      <c r="I6" s="34" t="str">
        <f t="shared" si="3"/>
        <v>法適用</v>
      </c>
      <c r="J6" s="34" t="str">
        <f t="shared" si="3"/>
        <v>水道事業</v>
      </c>
      <c r="K6" s="34" t="str">
        <f t="shared" si="3"/>
        <v>末端給水事業</v>
      </c>
      <c r="L6" s="34" t="str">
        <f t="shared" si="3"/>
        <v>A7</v>
      </c>
      <c r="M6" s="34">
        <f t="shared" si="3"/>
        <v>0</v>
      </c>
      <c r="N6" s="35" t="str">
        <f t="shared" si="3"/>
        <v>-</v>
      </c>
      <c r="O6" s="35">
        <f t="shared" si="3"/>
        <v>41.29</v>
      </c>
      <c r="P6" s="35">
        <f t="shared" si="3"/>
        <v>94.77</v>
      </c>
      <c r="Q6" s="35">
        <f t="shared" si="3"/>
        <v>4957</v>
      </c>
      <c r="R6" s="35">
        <f t="shared" si="3"/>
        <v>11468</v>
      </c>
      <c r="S6" s="35">
        <f t="shared" si="3"/>
        <v>217.08</v>
      </c>
      <c r="T6" s="35">
        <f t="shared" si="3"/>
        <v>52.83</v>
      </c>
      <c r="U6" s="35">
        <f t="shared" si="3"/>
        <v>10806</v>
      </c>
      <c r="V6" s="35">
        <f t="shared" si="3"/>
        <v>43.36</v>
      </c>
      <c r="W6" s="35">
        <f t="shared" si="3"/>
        <v>249.22</v>
      </c>
      <c r="X6" s="36">
        <f>IF(X7="",NA(),X7)</f>
        <v>128.79</v>
      </c>
      <c r="Y6" s="36">
        <f t="shared" ref="Y6:AG6" si="4">IF(Y7="",NA(),Y7)</f>
        <v>125.16</v>
      </c>
      <c r="Z6" s="36">
        <f t="shared" si="4"/>
        <v>123.12</v>
      </c>
      <c r="AA6" s="36">
        <f t="shared" si="4"/>
        <v>128.66999999999999</v>
      </c>
      <c r="AB6" s="36">
        <f t="shared" si="4"/>
        <v>132.91999999999999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1305.7</v>
      </c>
      <c r="AU6" s="36">
        <f t="shared" ref="AU6:BC6" si="6">IF(AU7="",NA(),AU7)</f>
        <v>2120.73</v>
      </c>
      <c r="AV6" s="36">
        <f t="shared" si="6"/>
        <v>66.64</v>
      </c>
      <c r="AW6" s="36">
        <f t="shared" si="6"/>
        <v>78.83</v>
      </c>
      <c r="AX6" s="36">
        <f t="shared" si="6"/>
        <v>79.25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724.74</v>
      </c>
      <c r="BF6" s="36">
        <f t="shared" ref="BF6:BN6" si="7">IF(BF7="",NA(),BF7)</f>
        <v>747.04</v>
      </c>
      <c r="BG6" s="36">
        <f t="shared" si="7"/>
        <v>729.27</v>
      </c>
      <c r="BH6" s="36">
        <f t="shared" si="7"/>
        <v>678.37</v>
      </c>
      <c r="BI6" s="36">
        <f t="shared" si="7"/>
        <v>628.62</v>
      </c>
      <c r="BJ6" s="36">
        <f t="shared" si="7"/>
        <v>458</v>
      </c>
      <c r="BK6" s="36">
        <f t="shared" si="7"/>
        <v>443.13</v>
      </c>
      <c r="BL6" s="36">
        <f t="shared" si="7"/>
        <v>442.54</v>
      </c>
      <c r="BM6" s="36">
        <f t="shared" si="7"/>
        <v>431</v>
      </c>
      <c r="BN6" s="36">
        <f t="shared" si="7"/>
        <v>422.5</v>
      </c>
      <c r="BO6" s="35" t="str">
        <f>IF(BO7="","",IF(BO7="-","【-】","【"&amp;SUBSTITUTE(TEXT(BO7,"#,##0.00"),"-","△")&amp;"】"))</f>
        <v>【270.87】</v>
      </c>
      <c r="BP6" s="36">
        <f>IF(BP7="",NA(),BP7)</f>
        <v>120.82</v>
      </c>
      <c r="BQ6" s="36">
        <f t="shared" ref="BQ6:BY6" si="8">IF(BQ7="",NA(),BQ7)</f>
        <v>118.32</v>
      </c>
      <c r="BR6" s="36">
        <f t="shared" si="8"/>
        <v>119.14</v>
      </c>
      <c r="BS6" s="36">
        <f t="shared" si="8"/>
        <v>125.24</v>
      </c>
      <c r="BT6" s="36">
        <f t="shared" si="8"/>
        <v>129.44</v>
      </c>
      <c r="BU6" s="36">
        <f t="shared" si="8"/>
        <v>96.27</v>
      </c>
      <c r="BV6" s="36">
        <f t="shared" si="8"/>
        <v>95.4</v>
      </c>
      <c r="BW6" s="36">
        <f t="shared" si="8"/>
        <v>98.6</v>
      </c>
      <c r="BX6" s="36">
        <f t="shared" si="8"/>
        <v>100.82</v>
      </c>
      <c r="BY6" s="36">
        <f t="shared" si="8"/>
        <v>101.64</v>
      </c>
      <c r="BZ6" s="35" t="str">
        <f>IF(BZ7="","",IF(BZ7="-","【-】","【"&amp;SUBSTITUTE(TEXT(BZ7,"#,##0.00"),"-","△")&amp;"】"))</f>
        <v>【105.59】</v>
      </c>
      <c r="CA6" s="36">
        <f>IF(CA7="",NA(),CA7)</f>
        <v>207.42</v>
      </c>
      <c r="CB6" s="36">
        <f t="shared" ref="CB6:CJ6" si="9">IF(CB7="",NA(),CB7)</f>
        <v>211.99</v>
      </c>
      <c r="CC6" s="36">
        <f t="shared" si="9"/>
        <v>212.54</v>
      </c>
      <c r="CD6" s="36">
        <f t="shared" si="9"/>
        <v>202.35</v>
      </c>
      <c r="CE6" s="36">
        <f t="shared" si="9"/>
        <v>196</v>
      </c>
      <c r="CF6" s="36">
        <f t="shared" si="9"/>
        <v>186.94</v>
      </c>
      <c r="CG6" s="36">
        <f t="shared" si="9"/>
        <v>186.15</v>
      </c>
      <c r="CH6" s="36">
        <f t="shared" si="9"/>
        <v>181.67</v>
      </c>
      <c r="CI6" s="36">
        <f t="shared" si="9"/>
        <v>179.55</v>
      </c>
      <c r="CJ6" s="36">
        <f t="shared" si="9"/>
        <v>179.16</v>
      </c>
      <c r="CK6" s="35" t="str">
        <f>IF(CK7="","",IF(CK7="-","【-】","【"&amp;SUBSTITUTE(TEXT(CK7,"#,##0.00"),"-","△")&amp;"】"))</f>
        <v>【163.27】</v>
      </c>
      <c r="CL6" s="36">
        <f>IF(CL7="",NA(),CL7)</f>
        <v>75.790000000000006</v>
      </c>
      <c r="CM6" s="36">
        <f t="shared" ref="CM6:CU6" si="10">IF(CM7="",NA(),CM7)</f>
        <v>73.42</v>
      </c>
      <c r="CN6" s="36">
        <f t="shared" si="10"/>
        <v>73.73</v>
      </c>
      <c r="CO6" s="36">
        <f t="shared" si="10"/>
        <v>78.73</v>
      </c>
      <c r="CP6" s="36">
        <f t="shared" si="10"/>
        <v>82.09</v>
      </c>
      <c r="CQ6" s="36">
        <f t="shared" si="10"/>
        <v>54.51</v>
      </c>
      <c r="CR6" s="36">
        <f t="shared" si="10"/>
        <v>54.47</v>
      </c>
      <c r="CS6" s="36">
        <f t="shared" si="10"/>
        <v>53.61</v>
      </c>
      <c r="CT6" s="36">
        <f t="shared" si="10"/>
        <v>53.52</v>
      </c>
      <c r="CU6" s="36">
        <f t="shared" si="10"/>
        <v>54.24</v>
      </c>
      <c r="CV6" s="35" t="str">
        <f>IF(CV7="","",IF(CV7="-","【-】","【"&amp;SUBSTITUTE(TEXT(CV7,"#,##0.00"),"-","△")&amp;"】"))</f>
        <v>【59.94】</v>
      </c>
      <c r="CW6" s="36">
        <f>IF(CW7="",NA(),CW7)</f>
        <v>78.040000000000006</v>
      </c>
      <c r="CX6" s="36">
        <f t="shared" ref="CX6:DF6" si="11">IF(CX7="",NA(),CX7)</f>
        <v>76.17</v>
      </c>
      <c r="CY6" s="36">
        <f t="shared" si="11"/>
        <v>74.569999999999993</v>
      </c>
      <c r="CZ6" s="36">
        <f t="shared" si="11"/>
        <v>70.05</v>
      </c>
      <c r="DA6" s="36">
        <f t="shared" si="11"/>
        <v>67.61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41.37</v>
      </c>
      <c r="DI6" s="36">
        <f t="shared" ref="DI6:DQ6" si="12">IF(DI7="",NA(),DI7)</f>
        <v>42.14</v>
      </c>
      <c r="DJ6" s="36">
        <f t="shared" si="12"/>
        <v>50.13</v>
      </c>
      <c r="DK6" s="36">
        <f t="shared" si="12"/>
        <v>51.83</v>
      </c>
      <c r="DL6" s="36">
        <f t="shared" si="12"/>
        <v>53.31</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0.65</v>
      </c>
      <c r="EE6" s="36">
        <f t="shared" ref="EE6:EM6" si="14">IF(EE7="",NA(),EE7)</f>
        <v>0.8</v>
      </c>
      <c r="EF6" s="36">
        <f t="shared" si="14"/>
        <v>1.74</v>
      </c>
      <c r="EG6" s="36">
        <f t="shared" si="14"/>
        <v>0.23</v>
      </c>
      <c r="EH6" s="36">
        <f t="shared" si="14"/>
        <v>0.17</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23019</v>
      </c>
      <c r="D7" s="38">
        <v>46</v>
      </c>
      <c r="E7" s="38">
        <v>1</v>
      </c>
      <c r="F7" s="38">
        <v>0</v>
      </c>
      <c r="G7" s="38">
        <v>1</v>
      </c>
      <c r="H7" s="38" t="s">
        <v>104</v>
      </c>
      <c r="I7" s="38" t="s">
        <v>105</v>
      </c>
      <c r="J7" s="38" t="s">
        <v>106</v>
      </c>
      <c r="K7" s="38" t="s">
        <v>107</v>
      </c>
      <c r="L7" s="38" t="s">
        <v>108</v>
      </c>
      <c r="M7" s="38"/>
      <c r="N7" s="39" t="s">
        <v>109</v>
      </c>
      <c r="O7" s="39">
        <v>41.29</v>
      </c>
      <c r="P7" s="39">
        <v>94.77</v>
      </c>
      <c r="Q7" s="39">
        <v>4957</v>
      </c>
      <c r="R7" s="39">
        <v>11468</v>
      </c>
      <c r="S7" s="39">
        <v>217.08</v>
      </c>
      <c r="T7" s="39">
        <v>52.83</v>
      </c>
      <c r="U7" s="39">
        <v>10806</v>
      </c>
      <c r="V7" s="39">
        <v>43.36</v>
      </c>
      <c r="W7" s="39">
        <v>249.22</v>
      </c>
      <c r="X7" s="39">
        <v>128.79</v>
      </c>
      <c r="Y7" s="39">
        <v>125.16</v>
      </c>
      <c r="Z7" s="39">
        <v>123.12</v>
      </c>
      <c r="AA7" s="39">
        <v>128.66999999999999</v>
      </c>
      <c r="AB7" s="39">
        <v>132.91999999999999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1305.7</v>
      </c>
      <c r="AU7" s="39">
        <v>2120.73</v>
      </c>
      <c r="AV7" s="39">
        <v>66.64</v>
      </c>
      <c r="AW7" s="39">
        <v>78.83</v>
      </c>
      <c r="AX7" s="39">
        <v>79.25</v>
      </c>
      <c r="AY7" s="39">
        <v>1159.4100000000001</v>
      </c>
      <c r="AZ7" s="39">
        <v>1081.23</v>
      </c>
      <c r="BA7" s="39">
        <v>406.37</v>
      </c>
      <c r="BB7" s="39">
        <v>398.29</v>
      </c>
      <c r="BC7" s="39">
        <v>388.67</v>
      </c>
      <c r="BD7" s="39">
        <v>262.87</v>
      </c>
      <c r="BE7" s="39">
        <v>724.74</v>
      </c>
      <c r="BF7" s="39">
        <v>747.04</v>
      </c>
      <c r="BG7" s="39">
        <v>729.27</v>
      </c>
      <c r="BH7" s="39">
        <v>678.37</v>
      </c>
      <c r="BI7" s="39">
        <v>628.62</v>
      </c>
      <c r="BJ7" s="39">
        <v>458</v>
      </c>
      <c r="BK7" s="39">
        <v>443.13</v>
      </c>
      <c r="BL7" s="39">
        <v>442.54</v>
      </c>
      <c r="BM7" s="39">
        <v>431</v>
      </c>
      <c r="BN7" s="39">
        <v>422.5</v>
      </c>
      <c r="BO7" s="39">
        <v>270.87</v>
      </c>
      <c r="BP7" s="39">
        <v>120.82</v>
      </c>
      <c r="BQ7" s="39">
        <v>118.32</v>
      </c>
      <c r="BR7" s="39">
        <v>119.14</v>
      </c>
      <c r="BS7" s="39">
        <v>125.24</v>
      </c>
      <c r="BT7" s="39">
        <v>129.44</v>
      </c>
      <c r="BU7" s="39">
        <v>96.27</v>
      </c>
      <c r="BV7" s="39">
        <v>95.4</v>
      </c>
      <c r="BW7" s="39">
        <v>98.6</v>
      </c>
      <c r="BX7" s="39">
        <v>100.82</v>
      </c>
      <c r="BY7" s="39">
        <v>101.64</v>
      </c>
      <c r="BZ7" s="39">
        <v>105.59</v>
      </c>
      <c r="CA7" s="39">
        <v>207.42</v>
      </c>
      <c r="CB7" s="39">
        <v>211.99</v>
      </c>
      <c r="CC7" s="39">
        <v>212.54</v>
      </c>
      <c r="CD7" s="39">
        <v>202.35</v>
      </c>
      <c r="CE7" s="39">
        <v>196</v>
      </c>
      <c r="CF7" s="39">
        <v>186.94</v>
      </c>
      <c r="CG7" s="39">
        <v>186.15</v>
      </c>
      <c r="CH7" s="39">
        <v>181.67</v>
      </c>
      <c r="CI7" s="39">
        <v>179.55</v>
      </c>
      <c r="CJ7" s="39">
        <v>179.16</v>
      </c>
      <c r="CK7" s="39">
        <v>163.27000000000001</v>
      </c>
      <c r="CL7" s="39">
        <v>75.790000000000006</v>
      </c>
      <c r="CM7" s="39">
        <v>73.42</v>
      </c>
      <c r="CN7" s="39">
        <v>73.73</v>
      </c>
      <c r="CO7" s="39">
        <v>78.73</v>
      </c>
      <c r="CP7" s="39">
        <v>82.09</v>
      </c>
      <c r="CQ7" s="39">
        <v>54.51</v>
      </c>
      <c r="CR7" s="39">
        <v>54.47</v>
      </c>
      <c r="CS7" s="39">
        <v>53.61</v>
      </c>
      <c r="CT7" s="39">
        <v>53.52</v>
      </c>
      <c r="CU7" s="39">
        <v>54.24</v>
      </c>
      <c r="CV7" s="39">
        <v>59.94</v>
      </c>
      <c r="CW7" s="39">
        <v>78.040000000000006</v>
      </c>
      <c r="CX7" s="39">
        <v>76.17</v>
      </c>
      <c r="CY7" s="39">
        <v>74.569999999999993</v>
      </c>
      <c r="CZ7" s="39">
        <v>70.05</v>
      </c>
      <c r="DA7" s="39">
        <v>67.61</v>
      </c>
      <c r="DB7" s="39">
        <v>81.790000000000006</v>
      </c>
      <c r="DC7" s="39">
        <v>81.459999999999994</v>
      </c>
      <c r="DD7" s="39">
        <v>81.31</v>
      </c>
      <c r="DE7" s="39">
        <v>81.459999999999994</v>
      </c>
      <c r="DF7" s="39">
        <v>81.680000000000007</v>
      </c>
      <c r="DG7" s="39">
        <v>90.22</v>
      </c>
      <c r="DH7" s="39">
        <v>41.37</v>
      </c>
      <c r="DI7" s="39">
        <v>42.14</v>
      </c>
      <c r="DJ7" s="39">
        <v>50.13</v>
      </c>
      <c r="DK7" s="39">
        <v>51.83</v>
      </c>
      <c r="DL7" s="39">
        <v>53.31</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0.65</v>
      </c>
      <c r="EE7" s="39">
        <v>0.8</v>
      </c>
      <c r="EF7" s="39">
        <v>1.74</v>
      </c>
      <c r="EG7" s="39">
        <v>0.23</v>
      </c>
      <c r="EH7" s="39">
        <v>0.17</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kt196</cp:lastModifiedBy>
  <cp:lastPrinted>2018-02-01T00:16:26Z</cp:lastPrinted>
  <dcterms:created xsi:type="dcterms:W3CDTF">2017-12-25T01:20:52Z</dcterms:created>
  <dcterms:modified xsi:type="dcterms:W3CDTF">2018-02-01T00:16:28Z</dcterms:modified>
  <cp:category/>
</cp:coreProperties>
</file>