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<sst xmlns="http://schemas.openxmlformats.org/spreadsheetml/2006/main" count="232" uniqueCount="120">
  <si>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</si>
  <si>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</si>
  <si>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</si>
  <si>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</si>
  <si>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</si>
  <si>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</si>
  <si>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</si>
  <si>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</si>
  <si>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</si>
  <si>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</si>
  <si>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</si>
  <si>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</si>
  <si>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</si>
  <si>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</si>
  <si>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</si>
  <si>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</si>
  <si>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</si>
  <si>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</si>
  <si>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</si>
  <si>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</si>
  <si>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</si>
  <si>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</si>
  <si>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</si>
  <si>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</si>
  <si>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</si>
  <si>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</si>
  <si>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</si>
  <si>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</si>
  <si>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</si>
  <si>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</si>
  <si>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</si>
  <si>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</si>
  <si>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</si>
  <si>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</si>
  <si>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</si>
  <si>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</si>
  <si>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</si>
  <si>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</si>
  <si>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</si>
  <si>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</si>
  <si>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</si>
  <si>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</si>
  <si>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</si>
  <si>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</si>
  <si>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</si>
  <si>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</si>
  <si>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</si>
  <si>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</si>
  <si>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</si>
  <si>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</si>
  <si>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</si>
  <si>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</si>
  <si>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</si>
  <si>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</si>
  <si>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</si>
  <si>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</si>
  <si>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</si>
  <si>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</si>
  <si>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</si>
  <si>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</si>
  <si>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</si>
  <si>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</si>
  <si>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</si>
  <si>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</si>
  <si>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</si>
  <si>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</si>
  <si>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</si>
  <si>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</si>
  <si>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</si>
  <si>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</si>
  <si>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</si>
  <si>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</si>
  <si>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</si>
  <si>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</si>
  <si>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</si>
  <si>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</si>
  <si>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</si>
  <si>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</si>
  <si>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</si>
  <si>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</si>
  <si>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</si>
  <si>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</si>
  <si>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</si>
  <si>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</si>
  <si>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</si>
  <si>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</si>
  <si>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</si>
  <si>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</si>
  <si>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</si>
  <si>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</si>
  <si>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</si>
  <si>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</si>
  <si>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</si>
  <si>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</si>
  <si>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</si>
  <si>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</si>
  <si>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</si>
  <si>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</si>
  <si>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</si>
  <si>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</si>
  <si>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</si>
  <si>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</si>
  <si>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</si>
  <si>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</si>
  <si>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</si>
  <si>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鰺ケ沢町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</si>
  <si>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</si>
  <si>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</si>
  <si>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</si>
  <si>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</si>
  <si>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</si>
  <si>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</si>
  <si>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</si>
  <si>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</si>
  <si>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</si>
  <si>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</si>
  <si>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団体の特徴として施設更新の際の既設施設の流用使用や改良使用が多くみられる。一概に言えないが老朽化が進んでいる要因の一つであると考えられる。反面、複雑な図面・使用・回路・配線により運用に苦慮している状況にある。
　管路については、計画的に更新需要を踏まえ実施するものとしている。浄水施設、配水池、加圧ポンプ場等の施設も財政がひっ迫している状況を踏まえ長寿命化対策等を講じる必要がある。</t>
    <phoneticPr fontId="4"/>
  </si>
  <si>
    <t>　小規模事業体で地理的条件も悪く、人口減少等に伴い経営状況が悪化するものと思われる。
　しかしながら、経営収支等は黒字を維持している。大規模更新となる浄水場等の更新財源の確保及び方策が重要と認識している。</t>
    <phoneticPr fontId="4"/>
  </si>
  <si>
    <t>　流動比率が低く支払能力が脆弱で更新事業の実施には一時借入で凌いでいる状況にある。そのため、各種引当金の計上等の対策を講ずる必要がある。
　また、効率化については、全面的なダウンサイジング化を検討し、効率性の向上対策を実施するものとしている。
　企業債残高はほぼ横ばいで推移し、給水原価は高く、供給単価も高い水準であることから、料金回収率は僅かながら100％を超えている。費用削減対策を講じても100％を下回る場合には料金改定も視野に入れている。
　施設利用率は昨年より減少し平均値を下回っており、また、有収率も昨年より増加はしたものの、依然平均を下回っている。原因として、不明水、施設内漏水と考えられるため、管路更新事業の実施、施設改修等の対策を実施している状況にある。</t>
    <rPh sb="131" eb="132">
      <t>ヨコ</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</si>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</sst>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3.55</c:v>
                </c:pt>
                <c:pt idx="4" formatCode="#,##0.00;&quot;△&quot;#,##0.00;&quot;-&quot;">
                  <c:v>10.23</c:v>
                </c:pt>
              </c:numCache>
            </c:numRef>
          </c:val>
        </c:ser>
        <c:dLbls>
          <c:showLegendKey val="0"/>
          <c:showVal val="0"/>
          <c:showCatName val="0"/>
          <c:showSerName val="0"/>
          <c:showPercent val="0"/>
          <c:showBubbleSize val="0"/>
        </c:dLbls>
        <c:gapWidth val="150"/>
        <c:axId val="78906880"/>
        <c:axId val="78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78906880"/>
        <c:axId val="78908800"/>
      </c:lineChart>
      <c:dateAx>
        <c:axId val="78906880"/>
        <c:scaling>
          <c:orientation val="minMax"/>
        </c:scaling>
        <c:delete val="1"/>
        <c:axPos val="b"/>
        <c:numFmt formatCode="ge" sourceLinked="1"/>
        <c:majorTickMark val="none"/>
        <c:minorTickMark val="none"/>
        <c:tickLblPos val="none"/>
        <c:crossAx val="78908800"/>
        <c:crosses val="autoZero"/>
        <c:auto val="1"/>
        <c:lblOffset val="100"/>
        <c:baseTimeUnit val="years"/>
      </c:dateAx>
      <c:valAx>
        <c:axId val="78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43.97</c:v>
                </c:pt>
                <c:pt idx="1">
                  <c:v>41.44</c:v>
                </c:pt>
                <c:pt idx="2">
                  <c:v>48.85</c:v>
                </c:pt>
                <c:pt idx="3">
                  <c:v>40.47</c:v>
                </c:pt>
                <c:pt idx="4">
                  <c:v>37.97</c:v>
                </c:pt>
              </c:numCache>
            </c:numRef>
          </c:val>
        </c:ser>
        <c:dLbls>
          <c:showLegendKey val="0"/>
          <c:showVal val="0"/>
          <c:showCatName val="0"/>
          <c:showSerName val="0"/>
          <c:showPercent val="0"/>
          <c:showBubbleSize val="0"/>
        </c:dLbls>
        <c:gapWidth val="150"/>
        <c:axId val="90519424"/>
        <c:axId val="90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90519424"/>
        <c:axId val="90542080"/>
      </c:lineChart>
      <c:dateAx>
        <c:axId val="90519424"/>
        <c:scaling>
          <c:orientation val="minMax"/>
        </c:scaling>
        <c:delete val="1"/>
        <c:axPos val="b"/>
        <c:numFmt formatCode="ge" sourceLinked="1"/>
        <c:majorTickMark val="none"/>
        <c:minorTickMark val="none"/>
        <c:tickLblPos val="none"/>
        <c:crossAx val="90542080"/>
        <c:crosses val="autoZero"/>
        <c:auto val="1"/>
        <c:lblOffset val="100"/>
        <c:baseTimeUnit val="years"/>
      </c:dateAx>
      <c:valAx>
        <c:axId val="90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64.75</c:v>
                </c:pt>
                <c:pt idx="1">
                  <c:v>66.040000000000006</c:v>
                </c:pt>
                <c:pt idx="2">
                  <c:v>54.71</c:v>
                </c:pt>
                <c:pt idx="3">
                  <c:v>65.569999999999993</c:v>
                </c:pt>
                <c:pt idx="4">
                  <c:v>69.010000000000005</c:v>
                </c:pt>
              </c:numCache>
            </c:numRef>
          </c:val>
        </c:ser>
        <c:dLbls>
          <c:showLegendKey val="0"/>
          <c:showVal val="0"/>
          <c:showCatName val="0"/>
          <c:showSerName val="0"/>
          <c:showPercent val="0"/>
          <c:showBubbleSize val="0"/>
        </c:dLbls>
        <c:gapWidth val="150"/>
        <c:axId val="90576384"/>
        <c:axId val="905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90576384"/>
        <c:axId val="90578304"/>
      </c:lineChart>
      <c:dateAx>
        <c:axId val="90576384"/>
        <c:scaling>
          <c:orientation val="minMax"/>
        </c:scaling>
        <c:delete val="1"/>
        <c:axPos val="b"/>
        <c:numFmt formatCode="ge" sourceLinked="1"/>
        <c:majorTickMark val="none"/>
        <c:minorTickMark val="none"/>
        <c:tickLblPos val="none"/>
        <c:crossAx val="90578304"/>
        <c:crosses val="autoZero"/>
        <c:auto val="1"/>
        <c:lblOffset val="100"/>
        <c:baseTimeUnit val="years"/>
      </c:dateAx>
      <c:valAx>
        <c:axId val="905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107.71</c:v>
                </c:pt>
                <c:pt idx="1">
                  <c:v>111.09</c:v>
                </c:pt>
                <c:pt idx="2">
                  <c:v>108.93</c:v>
                </c:pt>
                <c:pt idx="3">
                  <c:v>113.2</c:v>
                </c:pt>
                <c:pt idx="4">
                  <c:v>109.73</c:v>
                </c:pt>
              </c:numCache>
            </c:numRef>
          </c:val>
        </c:ser>
        <c:dLbls>
          <c:showLegendKey val="0"/>
          <c:showVal val="0"/>
          <c:showCatName val="0"/>
          <c:showSerName val="0"/>
          <c:showPercent val="0"/>
          <c:showBubbleSize val="0"/>
        </c:dLbls>
        <c:gapWidth val="150"/>
        <c:axId val="78951552"/>
        <c:axId val="78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78951552"/>
        <c:axId val="78953472"/>
      </c:lineChart>
      <c:dateAx>
        <c:axId val="78951552"/>
        <c:scaling>
          <c:orientation val="minMax"/>
        </c:scaling>
        <c:delete val="1"/>
        <c:axPos val="b"/>
        <c:numFmt formatCode="ge" sourceLinked="1"/>
        <c:majorTickMark val="none"/>
        <c:minorTickMark val="none"/>
        <c:tickLblPos val="none"/>
        <c:crossAx val="78953472"/>
        <c:crosses val="autoZero"/>
        <c:auto val="1"/>
        <c:lblOffset val="100"/>
        <c:baseTimeUnit val="years"/>
      </c:dateAx>
      <c:valAx>
        <c:axId val="7895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9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45.25</c:v>
                </c:pt>
                <c:pt idx="1">
                  <c:v>46.87</c:v>
                </c:pt>
                <c:pt idx="2">
                  <c:v>50.77</c:v>
                </c:pt>
                <c:pt idx="3">
                  <c:v>50.19</c:v>
                </c:pt>
                <c:pt idx="4">
                  <c:v>51.35</c:v>
                </c:pt>
              </c:numCache>
            </c:numRef>
          </c:val>
        </c:ser>
        <c:dLbls>
          <c:showLegendKey val="0"/>
          <c:showVal val="0"/>
          <c:showCatName val="0"/>
          <c:showSerName val="0"/>
          <c:showPercent val="0"/>
          <c:showBubbleSize val="0"/>
        </c:dLbls>
        <c:gapWidth val="150"/>
        <c:axId val="79258368"/>
        <c:axId val="792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79258368"/>
        <c:axId val="79260288"/>
      </c:lineChart>
      <c:dateAx>
        <c:axId val="79258368"/>
        <c:scaling>
          <c:orientation val="minMax"/>
        </c:scaling>
        <c:delete val="1"/>
        <c:axPos val="b"/>
        <c:numFmt formatCode="ge" sourceLinked="1"/>
        <c:majorTickMark val="none"/>
        <c:minorTickMark val="none"/>
        <c:tickLblPos val="none"/>
        <c:crossAx val="79260288"/>
        <c:crosses val="autoZero"/>
        <c:auto val="1"/>
        <c:lblOffset val="100"/>
        <c:baseTimeUnit val="years"/>
      </c:dateAx>
      <c:valAx>
        <c:axId val="792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5.2</c:v>
                </c:pt>
                <c:pt idx="1">
                  <c:v>4.88</c:v>
                </c:pt>
                <c:pt idx="2">
                  <c:v>9.4499999999999993</c:v>
                </c:pt>
                <c:pt idx="3" formatCode="#,##0.00;&quot;△&quot;#,##0.00">
                  <c:v>0</c:v>
                </c:pt>
                <c:pt idx="4">
                  <c:v>9.9600000000000009</c:v>
                </c:pt>
              </c:numCache>
            </c:numRef>
          </c:val>
        </c:ser>
        <c:dLbls>
          <c:showLegendKey val="0"/>
          <c:showVal val="0"/>
          <c:showCatName val="0"/>
          <c:showSerName val="0"/>
          <c:showPercent val="0"/>
          <c:showBubbleSize val="0"/>
        </c:dLbls>
        <c:gapWidth val="150"/>
        <c:axId val="79296384"/>
        <c:axId val="8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79296384"/>
        <c:axId val="89194496"/>
      </c:lineChart>
      <c:dateAx>
        <c:axId val="79296384"/>
        <c:scaling>
          <c:orientation val="minMax"/>
        </c:scaling>
        <c:delete val="1"/>
        <c:axPos val="b"/>
        <c:numFmt formatCode="ge" sourceLinked="1"/>
        <c:majorTickMark val="none"/>
        <c:minorTickMark val="none"/>
        <c:tickLblPos val="none"/>
        <c:crossAx val="89194496"/>
        <c:crosses val="autoZero"/>
        <c:auto val="1"/>
        <c:lblOffset val="100"/>
        <c:baseTimeUnit val="years"/>
      </c:dateAx>
      <c:valAx>
        <c:axId val="89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25088"/>
        <c:axId val="892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89225088"/>
        <c:axId val="89235456"/>
      </c:lineChart>
      <c:dateAx>
        <c:axId val="89225088"/>
        <c:scaling>
          <c:orientation val="minMax"/>
        </c:scaling>
        <c:delete val="1"/>
        <c:axPos val="b"/>
        <c:numFmt formatCode="ge" sourceLinked="1"/>
        <c:majorTickMark val="none"/>
        <c:minorTickMark val="none"/>
        <c:tickLblPos val="none"/>
        <c:crossAx val="89235456"/>
        <c:crosses val="autoZero"/>
        <c:auto val="1"/>
        <c:lblOffset val="100"/>
        <c:baseTimeUnit val="years"/>
      </c:dateAx>
      <c:valAx>
        <c:axId val="8923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1131.77</c:v>
                </c:pt>
                <c:pt idx="1">
                  <c:v>1747.72</c:v>
                </c:pt>
                <c:pt idx="2">
                  <c:v>85.18</c:v>
                </c:pt>
                <c:pt idx="3">
                  <c:v>146.68</c:v>
                </c:pt>
                <c:pt idx="4">
                  <c:v>120.83</c:v>
                </c:pt>
              </c:numCache>
            </c:numRef>
          </c:val>
        </c:ser>
        <c:dLbls>
          <c:showLegendKey val="0"/>
          <c:showVal val="0"/>
          <c:showCatName val="0"/>
          <c:showSerName val="0"/>
          <c:showPercent val="0"/>
          <c:showBubbleSize val="0"/>
        </c:dLbls>
        <c:gapWidth val="150"/>
        <c:axId val="89290624"/>
        <c:axId val="892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89290624"/>
        <c:axId val="89292800"/>
      </c:lineChart>
      <c:dateAx>
        <c:axId val="89290624"/>
        <c:scaling>
          <c:orientation val="minMax"/>
        </c:scaling>
        <c:delete val="1"/>
        <c:axPos val="b"/>
        <c:numFmt formatCode="ge" sourceLinked="1"/>
        <c:majorTickMark val="none"/>
        <c:minorTickMark val="none"/>
        <c:tickLblPos val="none"/>
        <c:crossAx val="89292800"/>
        <c:crosses val="autoZero"/>
        <c:auto val="1"/>
        <c:lblOffset val="100"/>
        <c:baseTimeUnit val="years"/>
      </c:dateAx>
      <c:valAx>
        <c:axId val="8929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613.54999999999995</c:v>
                </c:pt>
                <c:pt idx="1">
                  <c:v>595.76</c:v>
                </c:pt>
                <c:pt idx="2">
                  <c:v>576.75</c:v>
                </c:pt>
                <c:pt idx="3">
                  <c:v>612.38</c:v>
                </c:pt>
                <c:pt idx="4">
                  <c:v>593.46</c:v>
                </c:pt>
              </c:numCache>
            </c:numRef>
          </c:val>
        </c:ser>
        <c:dLbls>
          <c:showLegendKey val="0"/>
          <c:showVal val="0"/>
          <c:showCatName val="0"/>
          <c:showSerName val="0"/>
          <c:showPercent val="0"/>
          <c:showBubbleSize val="0"/>
        </c:dLbls>
        <c:gapWidth val="150"/>
        <c:axId val="89318912"/>
        <c:axId val="893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89318912"/>
        <c:axId val="89320832"/>
      </c:lineChart>
      <c:dateAx>
        <c:axId val="89318912"/>
        <c:scaling>
          <c:orientation val="minMax"/>
        </c:scaling>
        <c:delete val="1"/>
        <c:axPos val="b"/>
        <c:numFmt formatCode="ge" sourceLinked="1"/>
        <c:majorTickMark val="none"/>
        <c:minorTickMark val="none"/>
        <c:tickLblPos val="none"/>
        <c:crossAx val="89320832"/>
        <c:crosses val="autoZero"/>
        <c:auto val="1"/>
        <c:lblOffset val="100"/>
        <c:baseTimeUnit val="years"/>
      </c:dateAx>
      <c:valAx>
        <c:axId val="8932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104.17</c:v>
                </c:pt>
                <c:pt idx="1">
                  <c:v>109.45</c:v>
                </c:pt>
                <c:pt idx="2">
                  <c:v>108.3</c:v>
                </c:pt>
                <c:pt idx="3">
                  <c:v>110.95</c:v>
                </c:pt>
                <c:pt idx="4">
                  <c:v>106.97</c:v>
                </c:pt>
              </c:numCache>
            </c:numRef>
          </c:val>
        </c:ser>
        <c:dLbls>
          <c:showLegendKey val="0"/>
          <c:showVal val="0"/>
          <c:showCatName val="0"/>
          <c:showSerName val="0"/>
          <c:showPercent val="0"/>
          <c:showBubbleSize val="0"/>
        </c:dLbls>
        <c:gapWidth val="150"/>
        <c:axId val="89355392"/>
        <c:axId val="89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89355392"/>
        <c:axId val="89357312"/>
      </c:lineChart>
      <c:dateAx>
        <c:axId val="89355392"/>
        <c:scaling>
          <c:orientation val="minMax"/>
        </c:scaling>
        <c:delete val="1"/>
        <c:axPos val="b"/>
        <c:numFmt formatCode="ge" sourceLinked="1"/>
        <c:majorTickMark val="none"/>
        <c:minorTickMark val="none"/>
        <c:tickLblPos val="none"/>
        <c:crossAx val="89357312"/>
        <c:crosses val="autoZero"/>
        <c:auto val="1"/>
        <c:lblOffset val="100"/>
        <c:baseTimeUnit val="years"/>
      </c:dateAx>
      <c:valAx>
        <c:axId val="89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278.88</c:v>
                </c:pt>
                <c:pt idx="1">
                  <c:v>267.77</c:v>
                </c:pt>
                <c:pt idx="2">
                  <c:v>270.42</c:v>
                </c:pt>
                <c:pt idx="3">
                  <c:v>262.77999999999997</c:v>
                </c:pt>
                <c:pt idx="4">
                  <c:v>274.2</c:v>
                </c:pt>
              </c:numCache>
            </c:numRef>
          </c:val>
        </c:ser>
        <c:dLbls>
          <c:showLegendKey val="0"/>
          <c:showVal val="0"/>
          <c:showCatName val="0"/>
          <c:showSerName val="0"/>
          <c:showPercent val="0"/>
          <c:showBubbleSize val="0"/>
        </c:dLbls>
        <c:gapWidth val="150"/>
        <c:axId val="89383296"/>
        <c:axId val="89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89383296"/>
        <c:axId val="89385216"/>
      </c:lineChart>
      <c:dateAx>
        <c:axId val="89383296"/>
        <c:scaling>
          <c:orientation val="minMax"/>
        </c:scaling>
        <c:delete val="1"/>
        <c:axPos val="b"/>
        <c:numFmt formatCode="ge" sourceLinked="1"/>
        <c:majorTickMark val="none"/>
        <c:minorTickMark val="none"/>
        <c:tickLblPos val="none"/>
        <c:crossAx val="89385216"/>
        <c:crosses val="autoZero"/>
        <c:auto val="1"/>
        <c:lblOffset val="100"/>
        <c:baseTimeUnit val="years"/>
      </c:dateAx>
      <c:valAx>
        <c:axId val="89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鰺ケ沢町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10520</v>
      </c>
      <c r="AM8" s="61"/>
      <c r="AN8" s="61"/>
      <c r="AO8" s="61"/>
      <c r="AP8" s="61"/>
      <c r="AQ8" s="61"/>
      <c r="AR8" s="61"/>
      <c r="AS8" s="61"/>
      <c r="AT8" s="51">
        <f>データ!$S$6</f>
        <v>343.08</v>
      </c>
      <c r="AU8" s="52"/>
      <c r="AV8" s="52"/>
      <c r="AW8" s="52"/>
      <c r="AX8" s="52"/>
      <c r="AY8" s="52"/>
      <c r="AZ8" s="52"/>
      <c r="BA8" s="52"/>
      <c r="BB8" s="53">
        <f>データ!$T$6</f>
        <v>30.66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50.2</v>
      </c>
      <c r="J10" s="52"/>
      <c r="K10" s="52"/>
      <c r="L10" s="52"/>
      <c r="M10" s="52"/>
      <c r="N10" s="52"/>
      <c r="O10" s="64"/>
      <c r="P10" s="53">
        <f>データ!$P$6</f>
        <v>56.59</v>
      </c>
      <c r="Q10" s="53"/>
      <c r="R10" s="53"/>
      <c r="S10" s="53"/>
      <c r="T10" s="53"/>
      <c r="U10" s="53"/>
      <c r="V10" s="53"/>
      <c r="W10" s="61">
        <f>データ!$Q$6</f>
        <v>5544</v>
      </c>
      <c r="X10" s="61"/>
      <c r="Y10" s="61"/>
      <c r="Z10" s="61"/>
      <c r="AA10" s="61"/>
      <c r="AB10" s="61"/>
      <c r="AC10" s="61"/>
      <c r="AD10" s="2"/>
      <c r="AE10" s="2"/>
      <c r="AF10" s="2"/>
      <c r="AG10" s="2"/>
      <c r="AH10" s="5"/>
      <c r="AI10" s="5"/>
      <c r="AJ10" s="5"/>
      <c r="AK10" s="5"/>
      <c r="AL10" s="61">
        <f>データ!$U$6</f>
        <v>5890</v>
      </c>
      <c r="AM10" s="61"/>
      <c r="AN10" s="61"/>
      <c r="AO10" s="61"/>
      <c r="AP10" s="61"/>
      <c r="AQ10" s="61"/>
      <c r="AR10" s="61"/>
      <c r="AS10" s="61"/>
      <c r="AT10" s="51">
        <f>データ!$V$6</f>
        <v>27.4</v>
      </c>
      <c r="AU10" s="52"/>
      <c r="AV10" s="52"/>
      <c r="AW10" s="52"/>
      <c r="AX10" s="52"/>
      <c r="AY10" s="52"/>
      <c r="AZ10" s="52"/>
      <c r="BA10" s="52"/>
      <c r="BB10" s="53">
        <f>データ!$W$6</f>
        <v>214.96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23213</v>
      </c>
      <c r="D6" s="34">
        <f t="shared" si="3"/>
        <v>46</v>
      </c>
      <c r="E6" s="34">
        <f t="shared" si="3"/>
        <v>1</v>
      </c>
      <c r="F6" s="34">
        <f t="shared" si="3"/>
        <v>0</v>
      </c>
      <c r="G6" s="34">
        <f t="shared" si="3"/>
        <v>1</v>
      </c>
      <c r="H6" s="34" t="str">
        <f t="shared" si="3"/>
        <v>青森県　鰺ケ沢町</v>
      </c>
      <c r="I6" s="34" t="str">
        <f t="shared" si="3"/>
        <v>法適用</v>
      </c>
      <c r="J6" s="34" t="str">
        <f t="shared" si="3"/>
        <v>水道事業</v>
      </c>
      <c r="K6" s="34" t="str">
        <f t="shared" si="3"/>
        <v>末端給水事業</v>
      </c>
      <c r="L6" s="34" t="str">
        <f t="shared" si="3"/>
        <v>A8</v>
      </c>
      <c r="M6" s="34">
        <f t="shared" si="3"/>
        <v>0</v>
      </c>
      <c r="N6" s="35" t="str">
        <f t="shared" si="3"/>
        <v>-</v>
      </c>
      <c r="O6" s="35">
        <f t="shared" si="3"/>
        <v>50.2</v>
      </c>
      <c r="P6" s="35">
        <f t="shared" si="3"/>
        <v>56.59</v>
      </c>
      <c r="Q6" s="35">
        <f t="shared" si="3"/>
        <v>5544</v>
      </c>
      <c r="R6" s="35">
        <f t="shared" si="3"/>
        <v>10520</v>
      </c>
      <c r="S6" s="35">
        <f t="shared" si="3"/>
        <v>343.08</v>
      </c>
      <c r="T6" s="35">
        <f t="shared" si="3"/>
        <v>30.66</v>
      </c>
      <c r="U6" s="35">
        <f t="shared" si="3"/>
        <v>5890</v>
      </c>
      <c r="V6" s="35">
        <f t="shared" si="3"/>
        <v>27.4</v>
      </c>
      <c r="W6" s="35">
        <f t="shared" si="3"/>
        <v>214.96</v>
      </c>
      <c r="X6" s="36">
        <f>IF(X7="",NA(),X7)</f>
        <v>107.71</v>
      </c>
      <c r="Y6" s="36">
        <f t="shared" ref="Y6:AG6" si="4">IF(Y7="",NA(),Y7)</f>
        <v>111.09</v>
      </c>
      <c r="Z6" s="36">
        <f t="shared" si="4"/>
        <v>108.93</v>
      </c>
      <c r="AA6" s="36">
        <f t="shared" si="4"/>
        <v>113.2</v>
      </c>
      <c r="AB6" s="36">
        <f t="shared" si="4"/>
        <v>109.73</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1131.77</v>
      </c>
      <c r="AU6" s="36">
        <f t="shared" ref="AU6:BC6" si="6">IF(AU7="",NA(),AU7)</f>
        <v>1747.72</v>
      </c>
      <c r="AV6" s="36">
        <f t="shared" si="6"/>
        <v>85.18</v>
      </c>
      <c r="AW6" s="36">
        <f t="shared" si="6"/>
        <v>146.68</v>
      </c>
      <c r="AX6" s="36">
        <f t="shared" si="6"/>
        <v>120.83</v>
      </c>
      <c r="AY6" s="36">
        <f t="shared" si="6"/>
        <v>1002.64</v>
      </c>
      <c r="AZ6" s="36">
        <f t="shared" si="6"/>
        <v>1164.51</v>
      </c>
      <c r="BA6" s="36">
        <f t="shared" si="6"/>
        <v>434.72</v>
      </c>
      <c r="BB6" s="36">
        <f t="shared" si="6"/>
        <v>416.14</v>
      </c>
      <c r="BC6" s="36">
        <f t="shared" si="6"/>
        <v>371.89</v>
      </c>
      <c r="BD6" s="35" t="str">
        <f>IF(BD7="","",IF(BD7="-","【-】","【"&amp;SUBSTITUTE(TEXT(BD7,"#,##0.00"),"-","△")&amp;"】"))</f>
        <v>【262.87】</v>
      </c>
      <c r="BE6" s="36">
        <f>IF(BE7="",NA(),BE7)</f>
        <v>613.54999999999995</v>
      </c>
      <c r="BF6" s="36">
        <f t="shared" ref="BF6:BN6" si="7">IF(BF7="",NA(),BF7)</f>
        <v>595.76</v>
      </c>
      <c r="BG6" s="36">
        <f t="shared" si="7"/>
        <v>576.75</v>
      </c>
      <c r="BH6" s="36">
        <f t="shared" si="7"/>
        <v>612.38</v>
      </c>
      <c r="BI6" s="36">
        <f t="shared" si="7"/>
        <v>593.46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104.17</v>
      </c>
      <c r="BQ6" s="36">
        <f t="shared" ref="BQ6:BY6" si="8">IF(BQ7="",NA(),BQ7)</f>
        <v>109.45</v>
      </c>
      <c r="BR6" s="36">
        <f t="shared" si="8"/>
        <v>108.3</v>
      </c>
      <c r="BS6" s="36">
        <f t="shared" si="8"/>
        <v>110.95</v>
      </c>
      <c r="BT6" s="36">
        <f t="shared" si="8"/>
        <v>106.97</v>
      </c>
      <c r="BU6" s="36">
        <f t="shared" si="8"/>
        <v>90.69</v>
      </c>
      <c r="BV6" s="36">
        <f t="shared" si="8"/>
        <v>90.64</v>
      </c>
      <c r="BW6" s="36">
        <f t="shared" si="8"/>
        <v>93.66</v>
      </c>
      <c r="BX6" s="36">
        <f t="shared" si="8"/>
        <v>92.76</v>
      </c>
      <c r="BY6" s="36">
        <f t="shared" si="8"/>
        <v>93.28</v>
      </c>
      <c r="BZ6" s="35" t="str">
        <f>IF(BZ7="","",IF(BZ7="-","【-】","【"&amp;SUBSTITUTE(TEXT(BZ7,"#,##0.00"),"-","△")&amp;"】"))</f>
        <v>【105.59】</v>
      </c>
      <c r="CA6" s="36">
        <f>IF(CA7="",NA(),CA7)</f>
        <v>278.88</v>
      </c>
      <c r="CB6" s="36">
        <f t="shared" ref="CB6:CJ6" si="9">IF(CB7="",NA(),CB7)</f>
        <v>267.77</v>
      </c>
      <c r="CC6" s="36">
        <f t="shared" si="9"/>
        <v>270.42</v>
      </c>
      <c r="CD6" s="36">
        <f t="shared" si="9"/>
        <v>262.77999999999997</v>
      </c>
      <c r="CE6" s="36">
        <f t="shared" si="9"/>
        <v>274.2</v>
      </c>
      <c r="CF6" s="36">
        <f t="shared" si="9"/>
        <v>211.08</v>
      </c>
      <c r="CG6" s="36">
        <f t="shared" si="9"/>
        <v>213.52</v>
      </c>
      <c r="CH6" s="36">
        <f t="shared" si="9"/>
        <v>208.21</v>
      </c>
      <c r="CI6" s="36">
        <f t="shared" si="9"/>
        <v>208.67</v>
      </c>
      <c r="CJ6" s="36">
        <f t="shared" si="9"/>
        <v>208.29</v>
      </c>
      <c r="CK6" s="35" t="str">
        <f>IF(CK7="","",IF(CK7="-","【-】","【"&amp;SUBSTITUTE(TEXT(CK7,"#,##0.00"),"-","△")&amp;"】"))</f>
        <v>【163.27】</v>
      </c>
      <c r="CL6" s="36">
        <f>IF(CL7="",NA(),CL7)</f>
        <v>43.97</v>
      </c>
      <c r="CM6" s="36">
        <f t="shared" ref="CM6:CU6" si="10">IF(CM7="",NA(),CM7)</f>
        <v>41.44</v>
      </c>
      <c r="CN6" s="36">
        <f t="shared" si="10"/>
        <v>48.85</v>
      </c>
      <c r="CO6" s="36">
        <f t="shared" si="10"/>
        <v>40.47</v>
      </c>
      <c r="CP6" s="36">
        <f t="shared" si="10"/>
        <v>37.97</v>
      </c>
      <c r="CQ6" s="36">
        <f t="shared" si="10"/>
        <v>49.69</v>
      </c>
      <c r="CR6" s="36">
        <f t="shared" si="10"/>
        <v>49.77</v>
      </c>
      <c r="CS6" s="36">
        <f t="shared" si="10"/>
        <v>49.22</v>
      </c>
      <c r="CT6" s="36">
        <f t="shared" si="10"/>
        <v>49.08</v>
      </c>
      <c r="CU6" s="36">
        <f t="shared" si="10"/>
        <v>49.32</v>
      </c>
      <c r="CV6" s="35" t="str">
        <f>IF(CV7="","",IF(CV7="-","【-】","【"&amp;SUBSTITUTE(TEXT(CV7,"#,##0.00"),"-","△")&amp;"】"))</f>
        <v>【59.94】</v>
      </c>
      <c r="CW6" s="36">
        <f>IF(CW7="",NA(),CW7)</f>
        <v>64.75</v>
      </c>
      <c r="CX6" s="36">
        <f t="shared" ref="CX6:DF6" si="11">IF(CX7="",NA(),CX7)</f>
        <v>66.040000000000006</v>
      </c>
      <c r="CY6" s="36">
        <f t="shared" si="11"/>
        <v>54.71</v>
      </c>
      <c r="CZ6" s="36">
        <f t="shared" si="11"/>
        <v>65.569999999999993</v>
      </c>
      <c r="DA6" s="36">
        <f t="shared" si="11"/>
        <v>69.010000000000005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45.25</v>
      </c>
      <c r="DI6" s="36">
        <f t="shared" ref="DI6:DQ6" si="12">IF(DI7="",NA(),DI7)</f>
        <v>46.87</v>
      </c>
      <c r="DJ6" s="36">
        <f t="shared" si="12"/>
        <v>50.77</v>
      </c>
      <c r="DK6" s="36">
        <f t="shared" si="12"/>
        <v>50.19</v>
      </c>
      <c r="DL6" s="36">
        <f t="shared" si="12"/>
        <v>51.35</v>
      </c>
      <c r="DM6" s="36">
        <f t="shared" si="12"/>
        <v>35.18</v>
      </c>
      <c r="DN6" s="36">
        <f t="shared" si="12"/>
        <v>36.43</v>
      </c>
      <c r="DO6" s="36">
        <f t="shared" si="12"/>
        <v>46.12</v>
      </c>
      <c r="DP6" s="36">
        <f t="shared" si="12"/>
        <v>47.44</v>
      </c>
      <c r="DQ6" s="36">
        <f t="shared" si="12"/>
        <v>48.3</v>
      </c>
      <c r="DR6" s="35" t="str">
        <f>IF(DR7="","",IF(DR7="-","【-】","【"&amp;SUBSTITUTE(TEXT(DR7,"#,##0.00"),"-","△")&amp;"】"))</f>
        <v>【47.91】</v>
      </c>
      <c r="DS6" s="36">
        <f>IF(DS7="",NA(),DS7)</f>
        <v>5.2</v>
      </c>
      <c r="DT6" s="36">
        <f t="shared" ref="DT6:EB6" si="13">IF(DT7="",NA(),DT7)</f>
        <v>4.88</v>
      </c>
      <c r="DU6" s="36">
        <f t="shared" si="13"/>
        <v>9.4499999999999993</v>
      </c>
      <c r="DV6" s="35">
        <f t="shared" si="13"/>
        <v>0</v>
      </c>
      <c r="DW6" s="36">
        <f t="shared" si="13"/>
        <v>9.9600000000000009</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6">
        <f t="shared" si="14"/>
        <v>3.55</v>
      </c>
      <c r="EH6" s="36">
        <f t="shared" si="14"/>
        <v>10.23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23213</v>
      </c>
      <c r="D7" s="38">
        <v>46</v>
      </c>
      <c r="E7" s="38">
        <v>1</v>
      </c>
      <c r="F7" s="38">
        <v>0</v>
      </c>
      <c r="G7" s="38">
        <v>1</v>
      </c>
      <c r="H7" s="38" t="s">
        <v>105</v>
      </c>
      <c r="I7" s="38" t="s">
        <v>106</v>
      </c>
      <c r="J7" s="38" t="s">
        <v>107</v>
      </c>
      <c r="K7" s="38" t="s">
        <v>108</v>
      </c>
      <c r="L7" s="38" t="s">
        <v>109</v>
      </c>
      <c r="M7" s="38"/>
      <c r="N7" s="39" t="s">
        <v>110</v>
      </c>
      <c r="O7" s="39">
        <v>50.2</v>
      </c>
      <c r="P7" s="39">
        <v>56.59</v>
      </c>
      <c r="Q7" s="39">
        <v>5544</v>
      </c>
      <c r="R7" s="39">
        <v>10520</v>
      </c>
      <c r="S7" s="39">
        <v>343.08</v>
      </c>
      <c r="T7" s="39">
        <v>30.66</v>
      </c>
      <c r="U7" s="39">
        <v>5890</v>
      </c>
      <c r="V7" s="39">
        <v>27.4</v>
      </c>
      <c r="W7" s="39">
        <v>214.96</v>
      </c>
      <c r="X7" s="39">
        <v>107.71</v>
      </c>
      <c r="Y7" s="39">
        <v>111.09</v>
      </c>
      <c r="Z7" s="39">
        <v>108.93</v>
      </c>
      <c r="AA7" s="39">
        <v>113.2</v>
      </c>
      <c r="AB7" s="39">
        <v>109.73</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1131.77</v>
      </c>
      <c r="AU7" s="39">
        <v>1747.72</v>
      </c>
      <c r="AV7" s="39">
        <v>85.18</v>
      </c>
      <c r="AW7" s="39">
        <v>146.68</v>
      </c>
      <c r="AX7" s="39">
        <v>120.83</v>
      </c>
      <c r="AY7" s="39">
        <v>1002.64</v>
      </c>
      <c r="AZ7" s="39">
        <v>1164.51</v>
      </c>
      <c r="BA7" s="39">
        <v>434.72</v>
      </c>
      <c r="BB7" s="39">
        <v>416.14</v>
      </c>
      <c r="BC7" s="39">
        <v>371.89</v>
      </c>
      <c r="BD7" s="39">
        <v>262.87</v>
      </c>
      <c r="BE7" s="39">
        <v>613.54999999999995</v>
      </c>
      <c r="BF7" s="39">
        <v>595.76</v>
      </c>
      <c r="BG7" s="39">
        <v>576.75</v>
      </c>
      <c r="BH7" s="39">
        <v>612.38</v>
      </c>
      <c r="BI7" s="39">
        <v>593.46</v>
      </c>
      <c r="BJ7" s="39">
        <v>520.29999999999995</v>
      </c>
      <c r="BK7" s="39">
        <v>498.27</v>
      </c>
      <c r="BL7" s="39">
        <v>495.76</v>
      </c>
      <c r="BM7" s="39">
        <v>487.22</v>
      </c>
      <c r="BN7" s="39">
        <v>483.11</v>
      </c>
      <c r="BO7" s="39">
        <v>270.87</v>
      </c>
      <c r="BP7" s="39">
        <v>104.17</v>
      </c>
      <c r="BQ7" s="39">
        <v>109.45</v>
      </c>
      <c r="BR7" s="39">
        <v>108.3</v>
      </c>
      <c r="BS7" s="39">
        <v>110.95</v>
      </c>
      <c r="BT7" s="39">
        <v>106.97</v>
      </c>
      <c r="BU7" s="39">
        <v>90.69</v>
      </c>
      <c r="BV7" s="39">
        <v>90.64</v>
      </c>
      <c r="BW7" s="39">
        <v>93.66</v>
      </c>
      <c r="BX7" s="39">
        <v>92.76</v>
      </c>
      <c r="BY7" s="39">
        <v>93.28</v>
      </c>
      <c r="BZ7" s="39">
        <v>105.59</v>
      </c>
      <c r="CA7" s="39">
        <v>278.88</v>
      </c>
      <c r="CB7" s="39">
        <v>267.77</v>
      </c>
      <c r="CC7" s="39">
        <v>270.42</v>
      </c>
      <c r="CD7" s="39">
        <v>262.77999999999997</v>
      </c>
      <c r="CE7" s="39">
        <v>274.2</v>
      </c>
      <c r="CF7" s="39">
        <v>211.08</v>
      </c>
      <c r="CG7" s="39">
        <v>213.52</v>
      </c>
      <c r="CH7" s="39">
        <v>208.21</v>
      </c>
      <c r="CI7" s="39">
        <v>208.67</v>
      </c>
      <c r="CJ7" s="39">
        <v>208.29</v>
      </c>
      <c r="CK7" s="39">
        <v>163.27000000000001</v>
      </c>
      <c r="CL7" s="39">
        <v>43.97</v>
      </c>
      <c r="CM7" s="39">
        <v>41.44</v>
      </c>
      <c r="CN7" s="39">
        <v>48.85</v>
      </c>
      <c r="CO7" s="39">
        <v>40.47</v>
      </c>
      <c r="CP7" s="39">
        <v>37.97</v>
      </c>
      <c r="CQ7" s="39">
        <v>49.69</v>
      </c>
      <c r="CR7" s="39">
        <v>49.77</v>
      </c>
      <c r="CS7" s="39">
        <v>49.22</v>
      </c>
      <c r="CT7" s="39">
        <v>49.08</v>
      </c>
      <c r="CU7" s="39">
        <v>49.32</v>
      </c>
      <c r="CV7" s="39">
        <v>59.94</v>
      </c>
      <c r="CW7" s="39">
        <v>64.75</v>
      </c>
      <c r="CX7" s="39">
        <v>66.040000000000006</v>
      </c>
      <c r="CY7" s="39">
        <v>54.71</v>
      </c>
      <c r="CZ7" s="39">
        <v>65.569999999999993</v>
      </c>
      <c r="DA7" s="39">
        <v>69.010000000000005</v>
      </c>
      <c r="DB7" s="39">
        <v>80.010000000000005</v>
      </c>
      <c r="DC7" s="39">
        <v>79.98</v>
      </c>
      <c r="DD7" s="39">
        <v>79.48</v>
      </c>
      <c r="DE7" s="39">
        <v>79.3</v>
      </c>
      <c r="DF7" s="39">
        <v>79.34</v>
      </c>
      <c r="DG7" s="39">
        <v>90.22</v>
      </c>
      <c r="DH7" s="39">
        <v>45.25</v>
      </c>
      <c r="DI7" s="39">
        <v>46.87</v>
      </c>
      <c r="DJ7" s="39">
        <v>50.77</v>
      </c>
      <c r="DK7" s="39">
        <v>50.19</v>
      </c>
      <c r="DL7" s="39">
        <v>51.35</v>
      </c>
      <c r="DM7" s="39">
        <v>35.18</v>
      </c>
      <c r="DN7" s="39">
        <v>36.43</v>
      </c>
      <c r="DO7" s="39">
        <v>46.12</v>
      </c>
      <c r="DP7" s="39">
        <v>47.44</v>
      </c>
      <c r="DQ7" s="39">
        <v>48.3</v>
      </c>
      <c r="DR7" s="39">
        <v>47.91</v>
      </c>
      <c r="DS7" s="39">
        <v>5.2</v>
      </c>
      <c r="DT7" s="39">
        <v>4.88</v>
      </c>
      <c r="DU7" s="39">
        <v>9.4499999999999993</v>
      </c>
      <c r="DV7" s="39">
        <v>0</v>
      </c>
      <c r="DW7" s="39">
        <v>9.9600000000000009</v>
      </c>
      <c r="DX7" s="39">
        <v>8.41</v>
      </c>
      <c r="DY7" s="39">
        <v>8.7200000000000006</v>
      </c>
      <c r="DZ7" s="39">
        <v>9.86</v>
      </c>
      <c r="EA7" s="39">
        <v>11.16</v>
      </c>
      <c r="EB7" s="39">
        <v>12.43</v>
      </c>
      <c r="EC7" s="39">
        <v>15</v>
      </c>
      <c r="ED7" s="39">
        <v>0</v>
      </c>
      <c r="EE7" s="39">
        <v>0</v>
      </c>
      <c r="EF7" s="39">
        <v>0</v>
      </c>
      <c r="EG7" s="39">
        <v>3.55</v>
      </c>
      <c r="EH7" s="39">
        <v>10.23</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H25PC023</cp:lastModifiedBy>
  <dcterms:created xsi:type="dcterms:W3CDTF">2017-12-25T01:20:54Z</dcterms:created>
  <dcterms:modified xsi:type="dcterms:W3CDTF">2018-01-29T01:47:22Z</dcterms:modified>
  <cp:category/>
</cp:coreProperties>
</file>