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B319" lockStructure="1"/>
  <bookViews>
    <workbookView xWindow="2640" yWindow="390" windowWidth="14940" windowHeight="7875"/>
  </bookViews>
  <sheets>
    <sheet name="法非適用_水道事業" sheetId="4" r:id="rId1"/>
    <sheet name="データ" sheetId="5" state="hidden" r:id="rId2"/>
  </sheets>
  <externalReferences>
    <externalReference r:id="rId3"/>
  </externalReferenc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<sst xmlns:r="http://schemas.openxmlformats.org/officeDocument/2006/relationships" xmlns="http://schemas.openxmlformats.org/spreadsheetml/2006/main" count="121" uniqueCount="121">
  <si>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</si>
  <si>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基本情報</t>
    <rPh sb="0" eb="2">
      <t>キホン</t>
    </rPh>
    <rPh sb="2" eb="4">
      <t>ジョウホウ</t>
    </rPh>
    <phoneticPr fontId="7"/>
  </si>
  <si>
    <t>類似団体平均値（平均値）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</si>
  <si>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</si>
  <si>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経営比較分析表（平成28年度決算）</t>
  </si>
  <si>
    <t>事業名</t>
  </si>
  <si>
    <t>業務名</t>
    <rPh sb="2" eb="3">
      <t>メイ</t>
    </rPh>
    <phoneticPr fontId="7"/>
  </si>
  <si>
    <t>類似団体区分</t>
    <rPh sb="4" eb="6">
      <t>クブン</t>
    </rPh>
    <phoneticPr fontId="7"/>
  </si>
  <si>
    <t>全国平均</t>
    <rPh sb="0" eb="2">
      <t>ゼンコク</t>
    </rPh>
    <rPh sb="2" eb="4">
      <t>ヘイキン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</si>
  <si>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7"/>
  </si>
  <si>
    <t>現在給水人口(人)</t>
  </si>
  <si>
    <t>業種名</t>
    <rPh sb="2" eb="3">
      <t>メイ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</si>
  <si>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</si>
  <si>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</si>
  <si>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t>グラフ凡例</t>
    <rPh sb="3" eb="5">
      <t>ハンレイ</t>
    </rPh>
    <phoneticPr fontId="7"/>
  </si>
  <si>
    <t>水道事業(法非適用)</t>
    <rPh sb="0" eb="2">
      <t>スイドウ</t>
    </rPh>
    <rPh sb="2" eb="4">
      <t>ジギョウ</t>
    </rPh>
    <phoneticPr fontId="7"/>
  </si>
  <si>
    <t>【】</t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</si>
  <si>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</si>
  <si>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</si>
  <si>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</si>
  <si>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当該団体値（当該値）</t>
    <rPh sb="2" eb="4">
      <t>ダンタイ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</si>
  <si>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</si>
  <si>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資金不足比率(％)</t>
  </si>
  <si>
    <t>業務CD</t>
    <rPh sb="0" eb="2">
      <t>ギョウム</t>
    </rPh>
    <phoneticPr fontId="7"/>
  </si>
  <si>
    <t>自己資本構成比率(％)</t>
  </si>
  <si>
    <t>1. 経営の健全性・効率性</t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</si>
  <si>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</si>
  <si>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</si>
  <si>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普及率(％)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</si>
  <si>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</si>
  <si>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1⑥</t>
  </si>
  <si>
    <t>業種CD</t>
    <rPh sb="0" eb="2">
      <t>ギョウシュ</t>
    </rPh>
    <phoneticPr fontId="7"/>
  </si>
  <si>
    <t>－</t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</si>
  <si>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</si>
  <si>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2③</t>
  </si>
  <si>
    <t>1②</t>
  </si>
  <si>
    <t>2. 老朽化の状況について</t>
  </si>
  <si>
    <t>平成28年度全国平均</t>
  </si>
  <si>
    <t>分析欄</t>
    <rPh sb="0" eb="2">
      <t>ブンセキ</t>
    </rPh>
    <rPh sb="2" eb="3">
      <t>ラン</t>
    </rPh>
    <phoneticPr fontId="7"/>
  </si>
  <si>
    <t>1. 経営の健全性・効率性について</t>
  </si>
  <si>
    <t>2①</t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</si>
  <si>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</si>
  <si>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「単年度の収支」</t>
  </si>
  <si>
    <t>大項目</t>
    <rPh sb="0" eb="3">
      <t>ダイコウモク</t>
    </rPh>
    <phoneticPr fontId="7"/>
  </si>
  <si>
    <t>「累積欠損」</t>
    <rPh sb="1" eb="3">
      <t>ルイセキ</t>
    </rPh>
    <rPh sb="3" eb="5">
      <t>ケッソン</t>
    </rPh>
    <phoneticPr fontId="7"/>
  </si>
  <si>
    <t>「支払能力」</t>
  </si>
  <si>
    <t>「債務残高」</t>
    <rPh sb="1" eb="3">
      <t>サイム</t>
    </rPh>
    <rPh sb="3" eb="5">
      <t>ザンダカ</t>
    </rPh>
    <phoneticPr fontId="7"/>
  </si>
  <si>
    <t>団体CD</t>
    <rPh sb="0" eb="2">
      <t>ダンタイ</t>
    </rPh>
    <phoneticPr fontId="7"/>
  </si>
  <si>
    <t>2. 老朽化の状況</t>
  </si>
  <si>
    <t>全体総括</t>
    <rPh sb="0" eb="2">
      <t>ゼンタイ</t>
    </rPh>
    <rPh sb="2" eb="4">
      <t>ソウカツ</t>
    </rPh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</si>
  <si>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</si>
  <si>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</si>
  <si>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</si>
  <si>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17"/>
  </si>
  <si>
    <t>1①</t>
  </si>
  <si>
    <t>2②</t>
  </si>
  <si>
    <t>1③</t>
  </si>
  <si>
    <t>1④</t>
  </si>
  <si>
    <t>事業CD</t>
    <rPh sb="0" eb="2">
      <t>ジギョウ</t>
    </rPh>
    <phoneticPr fontId="7"/>
  </si>
  <si>
    <t>1⑤</t>
  </si>
  <si>
    <t>1⑦</t>
  </si>
  <si>
    <t>1⑧</t>
  </si>
  <si>
    <t>年度</t>
    <rPh sb="0" eb="2">
      <t>ネンド</t>
    </rPh>
    <phoneticPr fontId="7"/>
  </si>
  <si>
    <t>-</t>
  </si>
  <si>
    <t>項番</t>
    <rPh sb="0" eb="2">
      <t>コウバン</t>
    </rPh>
    <phoneticPr fontId="7"/>
  </si>
  <si>
    <t>施設CD</t>
    <rPh sb="0" eb="2">
      <t>シセツ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</si>
  <si>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</si>
  <si>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</si>
  <si>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</si>
  <si>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</si>
  <si>
    <t>③流動比率(％)</t>
    <rPh sb="1" eb="3">
      <t>リュウドウ</t>
    </rPh>
    <rPh sb="3" eb="5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</si>
  <si>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</si>
  <si>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</si>
  <si>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</si>
  <si>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</si>
  <si>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</si>
  <si>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都道府県名</t>
    <rPh sb="0" eb="4">
      <t>トドウフケン</t>
    </rPh>
    <rPh sb="4" eb="5">
      <t>メイ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</si>
  <si>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</si>
  <si>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</si>
  <si>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</si>
  <si>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</si>
  <si>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</si>
  <si>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</si>
  <si>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</si>
  <si>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</si>
  <si>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</si>
  <si>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</si>
  <si>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</si>
  <si>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</si>
  <si>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</si>
  <si>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</si>
  <si>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</si>
  <si>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</si>
  <si>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</si>
  <si>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</si>
  <si>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</si>
  <si>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</si>
  <si>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</si>
  <si>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</si>
  <si>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</si>
  <si>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</si>
  <si>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</si>
  <si>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</si>
  <si>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</si>
  <si>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</si>
  <si>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</si>
  <si>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今別町</t>
  </si>
  <si>
    <t>法非適用</t>
  </si>
  <si>
    <t>水道事業</t>
  </si>
  <si>
    <t>簡易水道事業</t>
  </si>
  <si>
    <t>D3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</si>
  <si>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</si>
  <si>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</si>
  <si>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</si>
  <si>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</si>
  <si>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</si>
  <si>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</si>
  <si>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（％）について、H27年数値と比較して8.15％プラス、当該値104.19％の黒字傾向へ改善されている。全国平均及び類似団体平均よりも高い水準ではあるが、一般会計からの繰入金によって賄われている実情である。
④27・28年度の2ヶ年で簡易水道統合事業実施の為、増加している。今後、大規模な施設更新は少なくなる傾向だが、定期的な計器更新もある為、緩やかな減少傾向となる見込みである。
⑤施設統合による、効率化が図られた為H27年数値から、12.47％プラス、96.37％となった。この水準を維持しつつ料金収入の改善に努める。
⑥施設統合に伴い、給水原価は減少傾向にある。
⑦施設統合により、現況の実績を考慮した施設配置の為、数値が上昇している。
⑧有収率については、全国平均及び類似団体平均値よりも高いが、漏水等による欠損分等が減少の要因と見られる。</t>
    <rPh sb="1" eb="4">
      <t>シュウエキテキ</t>
    </rPh>
    <rPh sb="4" eb="6">
      <t>シュウシ</t>
    </rPh>
    <rPh sb="6" eb="8">
      <t>ヒリツ</t>
    </rPh>
    <rPh sb="19" eb="20">
      <t>ネン</t>
    </rPh>
    <rPh sb="20" eb="22">
      <t>スウチ</t>
    </rPh>
    <rPh sb="23" eb="25">
      <t>ヒカク</t>
    </rPh>
    <rPh sb="36" eb="38">
      <t>トウガイ</t>
    </rPh>
    <rPh sb="38" eb="39">
      <t>チ</t>
    </rPh>
    <rPh sb="47" eb="49">
      <t>クロジ</t>
    </rPh>
    <rPh sb="49" eb="51">
      <t>ケイコウ</t>
    </rPh>
    <rPh sb="52" eb="54">
      <t>カイゼン</t>
    </rPh>
    <rPh sb="60" eb="62">
      <t>ゼンコク</t>
    </rPh>
    <rPh sb="62" eb="64">
      <t>ヘイキン</t>
    </rPh>
    <rPh sb="64" eb="65">
      <t>オヨ</t>
    </rPh>
    <rPh sb="66" eb="68">
      <t>ルイジ</t>
    </rPh>
    <rPh sb="68" eb="70">
      <t>ダンタイ</t>
    </rPh>
    <rPh sb="70" eb="72">
      <t>ヘイキン</t>
    </rPh>
    <rPh sb="75" eb="76">
      <t>タカ</t>
    </rPh>
    <rPh sb="77" eb="79">
      <t>スイジュン</t>
    </rPh>
    <rPh sb="85" eb="87">
      <t>イッパン</t>
    </rPh>
    <rPh sb="87" eb="89">
      <t>カイケイ</t>
    </rPh>
    <rPh sb="92" eb="95">
      <t>クリイレキン</t>
    </rPh>
    <rPh sb="99" eb="100">
      <t>マカナ</t>
    </rPh>
    <rPh sb="105" eb="107">
      <t>ジツジョウ</t>
    </rPh>
    <rPh sb="118" eb="120">
      <t>ネンド</t>
    </rPh>
    <rPh sb="122" eb="124">
      <t>カネン</t>
    </rPh>
    <rPh sb="125" eb="127">
      <t>カンイ</t>
    </rPh>
    <rPh sb="127" eb="129">
      <t>スイドウ</t>
    </rPh>
    <rPh sb="129" eb="131">
      <t>トウゴウ</t>
    </rPh>
    <rPh sb="131" eb="133">
      <t>ジギョウ</t>
    </rPh>
    <rPh sb="133" eb="135">
      <t>ジッシ</t>
    </rPh>
    <rPh sb="136" eb="137">
      <t>タメ</t>
    </rPh>
    <rPh sb="138" eb="140">
      <t>ゾウカ</t>
    </rPh>
    <rPh sb="145" eb="147">
      <t>コンゴ</t>
    </rPh>
    <rPh sb="148" eb="151">
      <t>ダイキボ</t>
    </rPh>
    <rPh sb="152" eb="154">
      <t>シセツ</t>
    </rPh>
    <rPh sb="154" eb="156">
      <t>コウシン</t>
    </rPh>
    <rPh sb="157" eb="158">
      <t>スク</t>
    </rPh>
    <rPh sb="162" eb="164">
      <t>ケイコウ</t>
    </rPh>
    <rPh sb="167" eb="170">
      <t>テイキテキ</t>
    </rPh>
    <rPh sb="171" eb="173">
      <t>ケイキ</t>
    </rPh>
    <rPh sb="173" eb="175">
      <t>コウシン</t>
    </rPh>
    <rPh sb="178" eb="179">
      <t>タメ</t>
    </rPh>
    <rPh sb="180" eb="181">
      <t>ユル</t>
    </rPh>
    <rPh sb="184" eb="186">
      <t>ゲンショウ</t>
    </rPh>
    <rPh sb="186" eb="188">
      <t>ケイコウ</t>
    </rPh>
    <rPh sb="191" eb="193">
      <t>ミコ</t>
    </rPh>
    <rPh sb="200" eb="202">
      <t>シセツ</t>
    </rPh>
    <rPh sb="202" eb="204">
      <t>トウゴウ</t>
    </rPh>
    <rPh sb="208" eb="211">
      <t>コウリツカ</t>
    </rPh>
    <rPh sb="212" eb="213">
      <t>ハカ</t>
    </rPh>
    <rPh sb="216" eb="217">
      <t>タメ</t>
    </rPh>
    <rPh sb="220" eb="221">
      <t>ネン</t>
    </rPh>
    <rPh sb="221" eb="223">
      <t>スウチ</t>
    </rPh>
    <rPh sb="249" eb="251">
      <t>スイジュン</t>
    </rPh>
    <rPh sb="252" eb="254">
      <t>イジ</t>
    </rPh>
    <rPh sb="257" eb="259">
      <t>リョウキン</t>
    </rPh>
    <rPh sb="259" eb="261">
      <t>シュウニュウ</t>
    </rPh>
    <rPh sb="262" eb="264">
      <t>カイゼン</t>
    </rPh>
    <rPh sb="265" eb="266">
      <t>ツト</t>
    </rPh>
    <rPh sb="271" eb="273">
      <t>シセツ</t>
    </rPh>
    <rPh sb="276" eb="277">
      <t>トモナ</t>
    </rPh>
    <rPh sb="279" eb="281">
      <t>キュウスイ</t>
    </rPh>
    <rPh sb="281" eb="283">
      <t>ゲンカ</t>
    </rPh>
    <rPh sb="284" eb="286">
      <t>ゲンショウ</t>
    </rPh>
    <rPh sb="286" eb="288">
      <t>ケイコウ</t>
    </rPh>
    <rPh sb="294" eb="296">
      <t>シセツ</t>
    </rPh>
    <rPh sb="296" eb="298">
      <t>トウゴウ</t>
    </rPh>
    <rPh sb="312" eb="314">
      <t>シセツ</t>
    </rPh>
    <rPh sb="314" eb="316">
      <t>ハイチ</t>
    </rPh>
    <rPh sb="317" eb="318">
      <t>タメ</t>
    </rPh>
    <rPh sb="319" eb="321">
      <t>スウチ</t>
    </rPh>
    <rPh sb="322" eb="324">
      <t>ジョウショウ</t>
    </rPh>
    <rPh sb="331" eb="332">
      <t>ユウ</t>
    </rPh>
    <rPh sb="332" eb="333">
      <t>シュウ</t>
    </rPh>
    <rPh sb="333" eb="334">
      <t>リツ</t>
    </rPh>
    <rPh sb="340" eb="342">
      <t>ゼンコク</t>
    </rPh>
    <rPh sb="342" eb="344">
      <t>ヘイキン</t>
    </rPh>
    <rPh sb="344" eb="345">
      <t>オヨ</t>
    </rPh>
    <rPh sb="346" eb="348">
      <t>ルイジ</t>
    </rPh>
    <rPh sb="348" eb="350">
      <t>ダンタイ</t>
    </rPh>
    <rPh sb="350" eb="353">
      <t>ヘイキンチ</t>
    </rPh>
    <rPh sb="356" eb="357">
      <t>タカ</t>
    </rPh>
    <rPh sb="360" eb="362">
      <t>ロウスイ</t>
    </rPh>
    <rPh sb="362" eb="363">
      <t>トウ</t>
    </rPh>
    <rPh sb="366" eb="368">
      <t>ケッソン</t>
    </rPh>
    <rPh sb="368" eb="369">
      <t>ブン</t>
    </rPh>
    <rPh sb="369" eb="370">
      <t>トウ</t>
    </rPh>
    <rPh sb="371" eb="373">
      <t>ゲンショウ</t>
    </rPh>
    <rPh sb="374" eb="376">
      <t>ヨウイン</t>
    </rPh>
    <rPh sb="377" eb="378">
      <t>ミ</t>
    </rPh>
    <phoneticPr fontId="7"/>
  </si>
  <si>
    <t>③管路更新について　平成5年度から平成20年度にかけての老朽管更新事業により配水管が更新されている。また、26年度には二股地区において、今別蟹田線道路改築工事に合わせ、沿線布設管路の更新事業を実施している。</t>
    <rPh sb="1" eb="3">
      <t>カンロ</t>
    </rPh>
    <rPh sb="3" eb="5">
      <t>コウシン</t>
    </rPh>
    <rPh sb="10" eb="12">
      <t>ヘイセイ</t>
    </rPh>
    <rPh sb="13" eb="15">
      <t>ネンド</t>
    </rPh>
    <rPh sb="17" eb="19">
      <t>ヘイセイ</t>
    </rPh>
    <rPh sb="21" eb="23">
      <t>ネンド</t>
    </rPh>
    <rPh sb="28" eb="30">
      <t>ロウキュウ</t>
    </rPh>
    <rPh sb="30" eb="31">
      <t>カン</t>
    </rPh>
    <rPh sb="31" eb="33">
      <t>コウシン</t>
    </rPh>
    <rPh sb="33" eb="35">
      <t>ジギョウ</t>
    </rPh>
    <rPh sb="38" eb="41">
      <t>ハイスイカン</t>
    </rPh>
    <rPh sb="42" eb="44">
      <t>コウシン</t>
    </rPh>
    <rPh sb="55" eb="57">
      <t>ネンド</t>
    </rPh>
    <rPh sb="59" eb="61">
      <t>フタマタ</t>
    </rPh>
    <rPh sb="61" eb="63">
      <t>チク</t>
    </rPh>
    <rPh sb="68" eb="70">
      <t>イマベツ</t>
    </rPh>
    <rPh sb="70" eb="72">
      <t>カニタ</t>
    </rPh>
    <rPh sb="72" eb="73">
      <t>セン</t>
    </rPh>
    <rPh sb="73" eb="75">
      <t>ドウロ</t>
    </rPh>
    <rPh sb="75" eb="77">
      <t>カイチク</t>
    </rPh>
    <rPh sb="77" eb="79">
      <t>コウジ</t>
    </rPh>
    <rPh sb="80" eb="81">
      <t>ア</t>
    </rPh>
    <rPh sb="84" eb="86">
      <t>エンセン</t>
    </rPh>
    <rPh sb="86" eb="88">
      <t>フセツ</t>
    </rPh>
    <rPh sb="88" eb="90">
      <t>カンロ</t>
    </rPh>
    <rPh sb="91" eb="93">
      <t>コウシン</t>
    </rPh>
    <rPh sb="93" eb="95">
      <t>ジギョウ</t>
    </rPh>
    <rPh sb="96" eb="98">
      <t>ジッシ</t>
    </rPh>
    <phoneticPr fontId="7"/>
  </si>
  <si>
    <t>全体的に全国平均及び類似団体平均に比べ、比較的良好な数値であるが、今後、企業債償還金の割合が増加する見込みである。施設の維持管理に努め、毎月の検針業務により漏水事象の早期発見・早期修復による供給欠損の減少を図る。</t>
    <rPh sb="0" eb="3">
      <t>ゼンタイテキ</t>
    </rPh>
    <rPh sb="4" eb="6">
      <t>ゼンコク</t>
    </rPh>
    <rPh sb="6" eb="8">
      <t>ヘイキン</t>
    </rPh>
    <rPh sb="8" eb="9">
      <t>オヨ</t>
    </rPh>
    <rPh sb="10" eb="12">
      <t>ルイジ</t>
    </rPh>
    <rPh sb="12" eb="14">
      <t>ダンタイ</t>
    </rPh>
    <rPh sb="14" eb="16">
      <t>ヘイキン</t>
    </rPh>
    <rPh sb="17" eb="18">
      <t>クラ</t>
    </rPh>
    <rPh sb="20" eb="23">
      <t>ヒカクテキ</t>
    </rPh>
    <rPh sb="23" eb="25">
      <t>リョウコウ</t>
    </rPh>
    <rPh sb="26" eb="28">
      <t>スウチ</t>
    </rPh>
    <rPh sb="33" eb="35">
      <t>コンゴ</t>
    </rPh>
    <rPh sb="36" eb="39">
      <t>キギョウサイ</t>
    </rPh>
    <rPh sb="39" eb="42">
      <t>ショウカンキン</t>
    </rPh>
    <rPh sb="43" eb="45">
      <t>ワリアイ</t>
    </rPh>
    <rPh sb="46" eb="48">
      <t>ゾウカ</t>
    </rPh>
    <rPh sb="50" eb="52">
      <t>ミコ</t>
    </rPh>
    <rPh sb="57" eb="59">
      <t>シセツ</t>
    </rPh>
    <rPh sb="60" eb="62">
      <t>イジ</t>
    </rPh>
    <rPh sb="62" eb="64">
      <t>カンリ</t>
    </rPh>
    <rPh sb="65" eb="66">
      <t>ツト</t>
    </rPh>
    <rPh sb="68" eb="70">
      <t>マイツキ</t>
    </rPh>
    <rPh sb="71" eb="73">
      <t>ケンシン</t>
    </rPh>
    <rPh sb="73" eb="75">
      <t>ギョウム</t>
    </rPh>
    <rPh sb="78" eb="80">
      <t>ロウスイ</t>
    </rPh>
    <rPh sb="80" eb="82">
      <t>ジショウ</t>
    </rPh>
    <rPh sb="83" eb="85">
      <t>ソウキ</t>
    </rPh>
    <rPh sb="85" eb="87">
      <t>ハッケン</t>
    </rPh>
    <rPh sb="88" eb="90">
      <t>ソウキ</t>
    </rPh>
    <rPh sb="90" eb="92">
      <t>シュウフク</t>
    </rPh>
    <rPh sb="103" eb="104">
      <t>ハカ</t>
    </rPh>
    <phoneticPr fontId="7"/>
  </si>
  <si>
    <t>自治体職員</t>
    <rPh sb="0" eb="3">
      <t>ジチタイ</t>
    </rPh>
    <rPh sb="3" eb="5">
      <t>ショクイン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</si>
</sst>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6" formatCode="#,##0.00;&quot;△&quot;#,##0.00"/>
    <numFmt numFmtId="179" formatCode="#,##0.00;&quot;△&quot;#,##0.00;&quot;-&quot;"/>
    <numFmt numFmtId="177" formatCode="#,##0;&quot;△&quot;#,##0"/>
    <numFmt numFmtId="178" formatCode="ge"/>
  </numFmts>
  <fonts count="18">
    <font>
      <sz val="11"/>
      <color theme="1"/>
      <name val="ＭＳ Ｐゴシック"/>
    </font>
    <font>
      <sz val="11"/>
      <color theme="1"/>
      <name val="ＭＳ Ｐゴシック"/>
    </font>
    <font>
      <sz val="11"/>
      <color auto="1"/>
      <name val="ＭＳ Ｐゴシック"/>
    </font>
    <font>
      <sz val="11"/>
      <color auto="1"/>
      <name val="ＭＳ ゴシック"/>
    </font>
    <font>
      <sz val="12"/>
      <color theme="1"/>
      <name val="ＭＳ 明朝"/>
    </font>
    <font>
      <sz val="9"/>
      <color theme="1"/>
      <name val="ＭＳ ゴシック"/>
    </font>
    <font>
      <sz val="9"/>
      <color auto="1"/>
      <name val="ＭＳ 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b/>
      <sz val="11"/>
      <color theme="1"/>
      <name val="ＭＳ ゴシック"/>
    </font>
  </fonts>
  <fills count="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6" fillId="0" borderId="0"/>
    <xf numFmtId="6" fontId="2" fillId="0" borderId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4" applyFont="1">
      <alignment vertical="center"/>
    </xf>
    <xf numFmtId="0" fontId="8" fillId="0" borderId="0" xfId="4" applyFont="1">
      <alignment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8" fillId="0" borderId="1" xfId="4" applyNumberFormat="1" applyFont="1" applyBorder="1" applyAlignment="1" applyProtection="1">
      <alignment horizontal="left" vertical="center"/>
      <protection hidden="1"/>
    </xf>
    <xf numFmtId="0" fontId="8" fillId="2" borderId="2" xfId="4" applyFont="1" applyFill="1" applyBorder="1" applyAlignment="1">
      <alignment horizontal="center" vertical="center" shrinkToFit="1"/>
    </xf>
    <xf numFmtId="0" fontId="9" fillId="0" borderId="2" xfId="4" applyNumberFormat="1" applyFont="1" applyBorder="1" applyAlignment="1" applyProtection="1">
      <alignment horizontal="center" vertical="center" shrinkToFit="1"/>
      <protection hidden="1"/>
    </xf>
    <xf numFmtId="176" fontId="9" fillId="0" borderId="2" xfId="4" applyNumberFormat="1" applyFont="1" applyBorder="1" applyAlignment="1" applyProtection="1">
      <alignment horizontal="center" vertical="center" shrinkToFit="1"/>
      <protection hidden="1"/>
    </xf>
    <xf numFmtId="0" fontId="11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2" fillId="0" borderId="0" xfId="4" applyFont="1" applyProtection="1">
      <alignment vertical="center"/>
      <protection hidden="1"/>
    </xf>
    <xf numFmtId="0" fontId="11" fillId="0" borderId="6" xfId="4" applyFont="1" applyBorder="1" applyAlignment="1">
      <alignment horizontal="center" vertical="center"/>
    </xf>
    <xf numFmtId="0" fontId="11" fillId="0" borderId="0" xfId="4" applyFont="1" applyBorder="1" applyAlignment="1">
      <alignment horizontal="center" vertical="center"/>
    </xf>
    <xf numFmtId="0" fontId="9" fillId="0" borderId="0" xfId="4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0" fontId="9" fillId="0" borderId="1" xfId="4" applyFont="1" applyBorder="1">
      <alignment vertical="center"/>
    </xf>
    <xf numFmtId="0" fontId="3" fillId="0" borderId="0" xfId="4" applyFont="1">
      <alignment vertical="center"/>
    </xf>
    <xf numFmtId="0" fontId="5" fillId="0" borderId="0" xfId="4" applyFont="1" applyBorder="1">
      <alignment vertical="center"/>
    </xf>
    <xf numFmtId="177" fontId="9" fillId="0" borderId="2" xfId="4" applyNumberFormat="1" applyFont="1" applyBorder="1" applyAlignment="1" applyProtection="1">
      <alignment horizontal="center" vertical="center" shrinkToFit="1"/>
      <protection hidden="1"/>
    </xf>
    <xf numFmtId="0" fontId="9" fillId="0" borderId="2" xfId="4" applyNumberFormat="1" applyFont="1" applyBorder="1" applyAlignment="1" applyProtection="1">
      <alignment horizontal="center" vertical="center" shrinkToFit="1"/>
      <protection locked="0"/>
    </xf>
    <xf numFmtId="0" fontId="11" fillId="0" borderId="7" xfId="4" applyFont="1" applyBorder="1" applyAlignment="1">
      <alignment horizontal="center" vertical="center"/>
    </xf>
    <xf numFmtId="0" fontId="11" fillId="0" borderId="8" xfId="4" applyFont="1" applyBorder="1" applyAlignment="1">
      <alignment horizontal="center" vertical="center"/>
    </xf>
    <xf numFmtId="0" fontId="9" fillId="0" borderId="8" xfId="4" applyFont="1" applyBorder="1">
      <alignment vertical="center"/>
    </xf>
    <xf numFmtId="0" fontId="9" fillId="0" borderId="9" xfId="4" applyFont="1" applyBorder="1">
      <alignment vertical="center"/>
    </xf>
    <xf numFmtId="0" fontId="11" fillId="0" borderId="3" xfId="4" applyFont="1" applyBorder="1" applyAlignment="1">
      <alignment vertical="center"/>
    </xf>
    <xf numFmtId="0" fontId="14" fillId="0" borderId="4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11" fillId="0" borderId="0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6" fillId="0" borderId="3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9" fillId="0" borderId="4" xfId="4" applyFont="1" applyBorder="1" applyAlignment="1" applyProtection="1">
      <alignment horizontal="left" vertical="top" wrapText="1"/>
      <protection locked="0"/>
    </xf>
    <xf numFmtId="0" fontId="9" fillId="0" borderId="5" xfId="4" applyFont="1" applyBorder="1" applyAlignment="1" applyProtection="1">
      <alignment horizontal="left" vertical="top" wrapText="1"/>
      <protection locked="0"/>
    </xf>
    <xf numFmtId="0" fontId="11" fillId="0" borderId="6" xfId="4" applyFont="1" applyBorder="1" applyAlignment="1">
      <alignment vertical="center"/>
    </xf>
    <xf numFmtId="0" fontId="14" fillId="0" borderId="0" xfId="4" applyFont="1" applyBorder="1" applyAlignment="1">
      <alignment horizontal="center" vertical="center"/>
    </xf>
    <xf numFmtId="0" fontId="15" fillId="0" borderId="0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6" fillId="0" borderId="6" xfId="4" applyFont="1" applyBorder="1" applyAlignment="1">
      <alignment horizontal="left" vertical="center"/>
    </xf>
    <xf numFmtId="0" fontId="16" fillId="0" borderId="0" xfId="4" applyFont="1" applyBorder="1" applyAlignment="1">
      <alignment horizontal="left" vertical="center"/>
    </xf>
    <xf numFmtId="0" fontId="9" fillId="0" borderId="0" xfId="4" applyFont="1" applyBorder="1" applyAlignment="1" applyProtection="1">
      <alignment horizontal="left" vertical="top" wrapText="1"/>
      <protection locked="0"/>
    </xf>
    <xf numFmtId="0" fontId="9" fillId="0" borderId="1" xfId="4" applyFont="1" applyBorder="1" applyAlignment="1" applyProtection="1">
      <alignment horizontal="left" vertical="top" wrapText="1"/>
      <protection locked="0"/>
    </xf>
    <xf numFmtId="0" fontId="14" fillId="0" borderId="0" xfId="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8" fillId="0" borderId="1" xfId="4" applyFont="1" applyBorder="1" applyAlignment="1">
      <alignment vertical="center"/>
    </xf>
    <xf numFmtId="0" fontId="11" fillId="0" borderId="7" xfId="4" applyFont="1" applyBorder="1" applyAlignment="1">
      <alignment vertical="center"/>
    </xf>
    <xf numFmtId="0" fontId="14" fillId="0" borderId="8" xfId="4" applyFont="1" applyBorder="1" applyAlignment="1">
      <alignment vertical="center"/>
    </xf>
    <xf numFmtId="0" fontId="15" fillId="0" borderId="8" xfId="4" applyFont="1" applyBorder="1" applyAlignment="1">
      <alignment vertical="center"/>
    </xf>
    <xf numFmtId="0" fontId="8" fillId="0" borderId="9" xfId="4" applyFont="1" applyBorder="1" applyAlignment="1">
      <alignment vertical="center"/>
    </xf>
    <xf numFmtId="0" fontId="16" fillId="0" borderId="7" xfId="4" applyFont="1" applyBorder="1" applyAlignment="1">
      <alignment horizontal="left" vertical="center"/>
    </xf>
    <xf numFmtId="0" fontId="16" fillId="0" borderId="8" xfId="4" applyFont="1" applyBorder="1" applyAlignment="1">
      <alignment horizontal="left" vertical="center"/>
    </xf>
    <xf numFmtId="0" fontId="9" fillId="0" borderId="8" xfId="4" applyFont="1" applyBorder="1" applyAlignment="1" applyProtection="1">
      <alignment horizontal="left" vertical="top" wrapText="1"/>
      <protection locked="0"/>
    </xf>
    <xf numFmtId="0" fontId="9" fillId="0" borderId="9" xfId="4" applyFont="1" applyBorder="1" applyAlignment="1" applyProtection="1">
      <alignment horizontal="left" vertical="top" wrapText="1"/>
      <protection locked="0"/>
    </xf>
    <xf numFmtId="49" fontId="0" fillId="0" borderId="0" xfId="4" applyNumberFormat="1" applyFont="1" applyAlignment="1">
      <alignment vertical="center" shrinkToFit="1"/>
    </xf>
    <xf numFmtId="0" fontId="1" fillId="3" borderId="2" xfId="4" applyFill="1" applyBorder="1">
      <alignment vertical="center"/>
    </xf>
    <xf numFmtId="0" fontId="1" fillId="2" borderId="2" xfId="4" applyFill="1" applyBorder="1">
      <alignment vertical="center"/>
    </xf>
    <xf numFmtId="0" fontId="1" fillId="3" borderId="10" xfId="4" applyFill="1" applyBorder="1">
      <alignment vertical="center"/>
    </xf>
    <xf numFmtId="0" fontId="1" fillId="3" borderId="11" xfId="4" applyFill="1" applyBorder="1">
      <alignment vertical="center"/>
    </xf>
    <xf numFmtId="0" fontId="1" fillId="3" borderId="12" xfId="4" applyFill="1" applyBorder="1">
      <alignment vertical="center"/>
    </xf>
    <xf numFmtId="0" fontId="1" fillId="4" borderId="2" xfId="4" applyNumberFormat="1" applyFill="1" applyBorder="1" applyAlignment="1">
      <alignment vertical="center" shrinkToFit="1"/>
    </xf>
    <xf numFmtId="0" fontId="1" fillId="0" borderId="2" xfId="4" applyNumberFormat="1" applyBorder="1" applyAlignment="1">
      <alignment vertical="center" shrinkToFit="1"/>
    </xf>
    <xf numFmtId="178" fontId="1" fillId="0" borderId="2" xfId="4" applyNumberFormat="1" applyBorder="1">
      <alignment vertical="center"/>
    </xf>
    <xf numFmtId="0" fontId="12" fillId="0" borderId="0" xfId="4" applyFont="1">
      <alignment vertical="center"/>
    </xf>
    <xf numFmtId="0" fontId="1" fillId="3" borderId="3" xfId="4" applyFill="1" applyBorder="1" applyAlignment="1">
      <alignment horizontal="center" vertical="center"/>
    </xf>
    <xf numFmtId="0" fontId="1" fillId="3" borderId="5" xfId="4" applyFill="1" applyBorder="1" applyAlignment="1">
      <alignment horizontal="center" vertical="center"/>
    </xf>
    <xf numFmtId="0" fontId="1" fillId="3" borderId="2" xfId="4" applyFill="1" applyBorder="1" applyAlignment="1">
      <alignment vertical="center" shrinkToFit="1"/>
    </xf>
    <xf numFmtId="0" fontId="1" fillId="3" borderId="6" xfId="4" applyFill="1" applyBorder="1" applyAlignment="1">
      <alignment horizontal="center" vertical="center"/>
    </xf>
    <xf numFmtId="0" fontId="1" fillId="3" borderId="1" xfId="4" applyFill="1" applyBorder="1" applyAlignment="1">
      <alignment horizontal="center" vertical="center"/>
    </xf>
    <xf numFmtId="176" fontId="1" fillId="4" borderId="2" xfId="1" applyNumberFormat="1" applyFont="1" applyFill="1" applyBorder="1" applyAlignment="1">
      <alignment vertical="center" shrinkToFit="1"/>
    </xf>
    <xf numFmtId="176" fontId="1" fillId="0" borderId="2" xfId="1" applyNumberFormat="1" applyFont="1" applyBorder="1" applyAlignment="1">
      <alignment vertical="center" shrinkToFit="1"/>
    </xf>
    <xf numFmtId="0" fontId="1" fillId="3" borderId="7" xfId="4" applyFill="1" applyBorder="1" applyAlignment="1">
      <alignment horizontal="center" vertical="center"/>
    </xf>
    <xf numFmtId="0" fontId="1" fillId="3" borderId="9" xfId="4" applyFill="1" applyBorder="1" applyAlignment="1">
      <alignment horizontal="center" vertical="center"/>
    </xf>
    <xf numFmtId="0" fontId="1" fillId="3" borderId="2" xfId="4" applyFill="1" applyBorder="1" applyAlignment="1">
      <alignment horizontal="center" vertical="center" wrapText="1"/>
    </xf>
    <xf numFmtId="0" fontId="1" fillId="3" borderId="2" xfId="4" applyFill="1" applyBorder="1" applyAlignment="1">
      <alignment horizontal="center" vertical="center"/>
    </xf>
    <xf numFmtId="179" fontId="1" fillId="4" borderId="2" xfId="1" applyNumberFormat="1" applyFont="1" applyFill="1" applyBorder="1" applyAlignment="1">
      <alignment vertical="center" shrinkToFit="1"/>
    </xf>
    <xf numFmtId="40" fontId="0" fillId="0" borderId="0" xfId="4" applyNumberFormat="1" applyFont="1">
      <alignment vertical="center"/>
    </xf>
  </cellXfs>
  <cellStyles count="18">
    <cellStyle name="桁区切り 2" xfId="1"/>
    <cellStyle name="桁区切り 3" xfId="2"/>
    <cellStyle name="桁区切り 3 2" xfId="3"/>
    <cellStyle name="標準" xfId="0" builtinId="0"/>
    <cellStyle name="標準 2" xfId="4"/>
    <cellStyle name="標準 2 2" xfId="5"/>
    <cellStyle name="標準 2 3" xfId="6"/>
    <cellStyle name="標準 2 3 2" xfId="7"/>
    <cellStyle name="標準 2 4" xfId="8"/>
    <cellStyle name="標準 2_【重要】（県）指数表_書式まとめ" xfId="9"/>
    <cellStyle name="標準 3" xfId="10"/>
    <cellStyle name="標準 3 2" xfId="11"/>
    <cellStyle name="標準 3 3" xfId="12"/>
    <cellStyle name="標準 4" xfId="13"/>
    <cellStyle name="標準 5" xfId="14"/>
    <cellStyle name="標準 6" xfId="15"/>
    <cellStyle name="標準 7" xfId="16"/>
    <cellStyle name="通貨 2" xfId="17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5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43" b="0.75000000000001343" header="0.30000000000000032" footer="0.30000000000000032"/>
    <c:pageSetup/>
  </c:printSettings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116.23</c:v>
                </c:pt>
                <c:pt idx="1">
                  <c:v>112.94</c:v>
                </c:pt>
                <c:pt idx="2">
                  <c:v>105.76</c:v>
                </c:pt>
                <c:pt idx="3">
                  <c:v>96.04</c:v>
                </c:pt>
                <c:pt idx="4">
                  <c:v>104.19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1" b="0.7500000000000131" header="0.30000000000000032" footer="0.30000000000000032"/>
    <c:pageSetup/>
  </c:printSettings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43" b="0.75000000000001343" header="0.30000000000000032" footer="0.30000000000000032"/>
    <c:pageSetup/>
  </c:printSettings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869.44</c:v>
                </c:pt>
                <c:pt idx="1">
                  <c:v>840.93</c:v>
                </c:pt>
                <c:pt idx="2">
                  <c:v>815.44</c:v>
                </c:pt>
                <c:pt idx="3">
                  <c:v>1257.02</c:v>
                </c:pt>
                <c:pt idx="4">
                  <c:v>1555.64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82.64</c:v>
                </c:pt>
                <c:pt idx="1">
                  <c:v>87.61</c:v>
                </c:pt>
                <c:pt idx="2">
                  <c:v>82.2</c:v>
                </c:pt>
                <c:pt idx="3">
                  <c:v>83.9</c:v>
                </c:pt>
                <c:pt idx="4">
                  <c:v>96.37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445.22</c:v>
                </c:pt>
                <c:pt idx="1">
                  <c:v>414.17</c:v>
                </c:pt>
                <c:pt idx="2">
                  <c:v>442.51</c:v>
                </c:pt>
                <c:pt idx="3">
                  <c:v>429.84</c:v>
                </c:pt>
                <c:pt idx="4">
                  <c:v>375.23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30.49</c:v>
                </c:pt>
                <c:pt idx="1">
                  <c:v>29.12</c:v>
                </c:pt>
                <c:pt idx="2">
                  <c:v>29.11</c:v>
                </c:pt>
                <c:pt idx="3">
                  <c:v>29.04</c:v>
                </c:pt>
                <c:pt idx="4">
                  <c:v>54.96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84.48</c:v>
                </c:pt>
                <c:pt idx="1">
                  <c:v>87.24</c:v>
                </c:pt>
                <c:pt idx="2">
                  <c:v>84.07</c:v>
                </c:pt>
                <c:pt idx="3">
                  <c:v>83.97</c:v>
                </c:pt>
                <c:pt idx="4">
                  <c:v>83.63</c:v>
                </c:pt>
              </c:numCache>
            </c:numRef>
          </c:val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txPr>
            <a:bodyPr rot="0" horzOverflow="overflow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【76.78】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【1,280.76】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【74.94】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【56.28】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【314.83】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【53.06】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&#22577;&#21578;&#26360;&#65288;&#26360;&#24335;&#65289;\&#20844;&#21942;&#20225;&#26989;&#32076;&#21942;&#27604;&#36611;&#20998;&#26512;&#34920;\APAHO411010.xlsm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1010"/>
      <sheetName val="データ"/>
    </sheetNames>
    <sheetDataSet>
      <sheetData sheetId="0"/>
      <sheetData sheetId="1">
        <row r="6">
          <cell r="X6">
            <v>116.23</v>
          </cell>
          <cell r="Y6">
            <v>112.94</v>
          </cell>
          <cell r="Z6">
            <v>105.76</v>
          </cell>
          <cell r="AA6">
            <v>96.04</v>
          </cell>
          <cell r="AB6">
            <v>104.19</v>
          </cell>
          <cell r="AC6">
            <v>74.52</v>
          </cell>
          <cell r="AD6">
            <v>76.09</v>
          </cell>
          <cell r="AE6">
            <v>75.87</v>
          </cell>
          <cell r="AF6">
            <v>76.27</v>
          </cell>
          <cell r="AG6">
            <v>77.56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E6">
            <v>869.44</v>
          </cell>
          <cell r="BF6">
            <v>840.93</v>
          </cell>
          <cell r="BG6">
            <v>815.44</v>
          </cell>
          <cell r="BH6">
            <v>1257.02</v>
          </cell>
          <cell r="BI6">
            <v>1555.64</v>
          </cell>
          <cell r="BJ6">
            <v>1108.26</v>
          </cell>
          <cell r="BK6">
            <v>1113.76</v>
          </cell>
          <cell r="BL6">
            <v>1125.69</v>
          </cell>
          <cell r="BM6">
            <v>1134.67</v>
          </cell>
          <cell r="BN6">
            <v>1144.79</v>
          </cell>
          <cell r="BP6">
            <v>82.64</v>
          </cell>
          <cell r="BQ6">
            <v>87.61</v>
          </cell>
          <cell r="BR6">
            <v>82.2</v>
          </cell>
          <cell r="BS6">
            <v>83.9</v>
          </cell>
          <cell r="BT6">
            <v>96.37</v>
          </cell>
          <cell r="BU6">
            <v>19.77</v>
          </cell>
          <cell r="BV6">
            <v>34.25</v>
          </cell>
          <cell r="BW6">
            <v>46.48</v>
          </cell>
          <cell r="BX6">
            <v>40.6</v>
          </cell>
          <cell r="BY6">
            <v>56.04</v>
          </cell>
          <cell r="CA6">
            <v>445.22</v>
          </cell>
          <cell r="CB6">
            <v>414.17</v>
          </cell>
          <cell r="CC6">
            <v>442.51</v>
          </cell>
          <cell r="CD6">
            <v>429.84</v>
          </cell>
          <cell r="CE6">
            <v>375.23</v>
          </cell>
          <cell r="CF6">
            <v>878.73</v>
          </cell>
          <cell r="CG6">
            <v>501.18</v>
          </cell>
          <cell r="CH6">
            <v>376.61</v>
          </cell>
          <cell r="CI6">
            <v>440.03</v>
          </cell>
          <cell r="CJ6">
            <v>304.35000000000002</v>
          </cell>
          <cell r="CL6">
            <v>30.49</v>
          </cell>
          <cell r="CM6">
            <v>29.12</v>
          </cell>
          <cell r="CN6">
            <v>29.11</v>
          </cell>
          <cell r="CO6">
            <v>29.04</v>
          </cell>
          <cell r="CP6">
            <v>54.96</v>
          </cell>
          <cell r="CQ6">
            <v>57.17</v>
          </cell>
          <cell r="CR6">
            <v>57.55</v>
          </cell>
          <cell r="CS6">
            <v>57.43</v>
          </cell>
          <cell r="CT6">
            <v>57.29</v>
          </cell>
          <cell r="CU6">
            <v>55.9</v>
          </cell>
          <cell r="CW6">
            <v>84.48</v>
          </cell>
          <cell r="CX6">
            <v>87.24</v>
          </cell>
          <cell r="CY6">
            <v>84.07</v>
          </cell>
          <cell r="CZ6">
            <v>83.97</v>
          </cell>
          <cell r="DA6">
            <v>83.63</v>
          </cell>
          <cell r="DB6">
            <v>74.94</v>
          </cell>
          <cell r="DC6">
            <v>74.14</v>
          </cell>
          <cell r="DD6">
            <v>73.83</v>
          </cell>
          <cell r="DE6">
            <v>73.69</v>
          </cell>
          <cell r="DF6">
            <v>73.28</v>
          </cell>
          <cell r="DH6" t="e">
            <v>#N/A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S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D6">
            <v>0</v>
          </cell>
          <cell r="EE6">
            <v>0</v>
          </cell>
          <cell r="EF6">
            <v>0.5</v>
          </cell>
          <cell r="EG6">
            <v>0</v>
          </cell>
          <cell r="EH6">
            <v>0</v>
          </cell>
          <cell r="EI6">
            <v>0.46</v>
          </cell>
          <cell r="EJ6">
            <v>0.8</v>
          </cell>
          <cell r="EK6">
            <v>0.69</v>
          </cell>
          <cell r="EL6">
            <v>0.65</v>
          </cell>
          <cell r="EM6">
            <v>0.53</v>
          </cell>
        </row>
        <row r="7"/>
        <row r="8"/>
        <row r="9"/>
        <row r="10">
          <cell r="B10">
            <v>40909</v>
          </cell>
          <cell r="C10">
            <v>41275</v>
          </cell>
          <cell r="D10">
            <v>41640</v>
          </cell>
          <cell r="E10">
            <v>42005</v>
          </cell>
          <cell r="F10">
            <v>42370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Z85"/>
  <sheetViews>
    <sheetView showGridLines="0" tabSelected="1" topLeftCell="J1" workbookViewId="0">
      <selection activeCell="AG10" sqref="AG10"/>
    </sheetView>
  </sheetViews>
  <sheetFormatPr defaultColWidth="2.625" defaultRowHeight="13.5"/>
  <cols>
    <col min="1" max="1" width="2.625" style="1"/>
    <col min="2" max="62" width="3.75" style="1" customWidth="1"/>
    <col min="63" max="63" width="2.625" style="1"/>
    <col min="64" max="78" width="3.125" style="1" customWidth="1"/>
    <col min="79" max="79" width="4.5" style="1" bestFit="1" customWidth="1"/>
    <col min="80" max="80" width="2.625" style="1"/>
    <col min="81" max="82" width="4.5" style="1" bestFit="1" customWidth="1"/>
    <col min="83" max="16384" width="2.625" style="1"/>
  </cols>
  <sheetData>
    <row r="1" spans="1:78" ht="17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ht="9.75" customHeight="1">
      <c r="A2" s="3"/>
      <c r="B2" s="4" t="s">
        <v>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1:78" ht="9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78" ht="9.75" customHeigh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9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3"/>
      <c r="B6" s="5" t="str">
        <f>データ!H6</f>
        <v>青森県　今別町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3"/>
      <c r="B7" s="6" t="s">
        <v>6</v>
      </c>
      <c r="C7" s="6"/>
      <c r="D7" s="6"/>
      <c r="E7" s="6"/>
      <c r="F7" s="6"/>
      <c r="G7" s="6"/>
      <c r="H7" s="6"/>
      <c r="I7" s="6" t="s">
        <v>11</v>
      </c>
      <c r="J7" s="6"/>
      <c r="K7" s="6"/>
      <c r="L7" s="6"/>
      <c r="M7" s="6"/>
      <c r="N7" s="6"/>
      <c r="O7" s="6"/>
      <c r="P7" s="6" t="s">
        <v>5</v>
      </c>
      <c r="Q7" s="6"/>
      <c r="R7" s="6"/>
      <c r="S7" s="6"/>
      <c r="T7" s="6"/>
      <c r="U7" s="6"/>
      <c r="V7" s="6"/>
      <c r="W7" s="6" t="s">
        <v>7</v>
      </c>
      <c r="X7" s="6"/>
      <c r="Y7" s="6"/>
      <c r="Z7" s="6"/>
      <c r="AA7" s="6"/>
      <c r="AB7" s="6"/>
      <c r="AC7" s="6"/>
      <c r="AD7" s="6" t="s">
        <v>12</v>
      </c>
      <c r="AE7" s="6"/>
      <c r="AF7" s="6"/>
      <c r="AG7" s="6"/>
      <c r="AH7" s="6"/>
      <c r="AI7" s="6"/>
      <c r="AJ7" s="6"/>
      <c r="AK7" s="3"/>
      <c r="AL7" s="6" t="s">
        <v>13</v>
      </c>
      <c r="AM7" s="6"/>
      <c r="AN7" s="6"/>
      <c r="AO7" s="6"/>
      <c r="AP7" s="6"/>
      <c r="AQ7" s="6"/>
      <c r="AR7" s="6"/>
      <c r="AS7" s="6"/>
      <c r="AT7" s="6" t="s">
        <v>3</v>
      </c>
      <c r="AU7" s="6"/>
      <c r="AV7" s="6"/>
      <c r="AW7" s="6"/>
      <c r="AX7" s="6"/>
      <c r="AY7" s="6"/>
      <c r="AZ7" s="6"/>
      <c r="BA7" s="6"/>
      <c r="BB7" s="6" t="s">
        <v>0</v>
      </c>
      <c r="BC7" s="6"/>
      <c r="BD7" s="6"/>
      <c r="BE7" s="6"/>
      <c r="BF7" s="6"/>
      <c r="BG7" s="6"/>
      <c r="BH7" s="6"/>
      <c r="BI7" s="6"/>
      <c r="BJ7" s="4"/>
      <c r="BK7" s="4"/>
      <c r="BL7" s="28" t="s">
        <v>14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52"/>
    </row>
    <row r="8" spans="1:78" ht="18.75" customHeight="1">
      <c r="A8" s="3"/>
      <c r="B8" s="7" t="str">
        <f>データ!$I$6</f>
        <v>法非適用</v>
      </c>
      <c r="C8" s="7"/>
      <c r="D8" s="7"/>
      <c r="E8" s="7"/>
      <c r="F8" s="7"/>
      <c r="G8" s="7"/>
      <c r="H8" s="7"/>
      <c r="I8" s="7" t="str">
        <f>データ!$J$6</f>
        <v>水道事業</v>
      </c>
      <c r="J8" s="7"/>
      <c r="K8" s="7"/>
      <c r="L8" s="7"/>
      <c r="M8" s="7"/>
      <c r="N8" s="7"/>
      <c r="O8" s="7"/>
      <c r="P8" s="7" t="str">
        <f>データ!$K$6</f>
        <v>簡易水道事業</v>
      </c>
      <c r="Q8" s="7"/>
      <c r="R8" s="7"/>
      <c r="S8" s="7"/>
      <c r="T8" s="7"/>
      <c r="U8" s="7"/>
      <c r="V8" s="7"/>
      <c r="W8" s="7" t="str">
        <f>データ!$L$6</f>
        <v>D3</v>
      </c>
      <c r="X8" s="7"/>
      <c r="Y8" s="7"/>
      <c r="Z8" s="7"/>
      <c r="AA8" s="7"/>
      <c r="AB8" s="7"/>
      <c r="AC8" s="7"/>
      <c r="AD8" s="23" t="s">
        <v>120</v>
      </c>
      <c r="AE8" s="23"/>
      <c r="AF8" s="23"/>
      <c r="AG8" s="23"/>
      <c r="AH8" s="23"/>
      <c r="AI8" s="23"/>
      <c r="AJ8" s="23"/>
      <c r="AK8" s="3"/>
      <c r="AL8" s="22">
        <f>データ!$R$6</f>
        <v>2842</v>
      </c>
      <c r="AM8" s="22"/>
      <c r="AN8" s="22"/>
      <c r="AO8" s="22"/>
      <c r="AP8" s="22"/>
      <c r="AQ8" s="22"/>
      <c r="AR8" s="22"/>
      <c r="AS8" s="22"/>
      <c r="AT8" s="8">
        <f>データ!$S$6</f>
        <v>125.27</v>
      </c>
      <c r="AU8" s="8"/>
      <c r="AV8" s="8"/>
      <c r="AW8" s="8"/>
      <c r="AX8" s="8"/>
      <c r="AY8" s="8"/>
      <c r="AZ8" s="8"/>
      <c r="BA8" s="8"/>
      <c r="BB8" s="8">
        <f>データ!$T$6</f>
        <v>22.69</v>
      </c>
      <c r="BC8" s="8"/>
      <c r="BD8" s="8"/>
      <c r="BE8" s="8"/>
      <c r="BF8" s="8"/>
      <c r="BG8" s="8"/>
      <c r="BH8" s="8"/>
      <c r="BI8" s="8"/>
      <c r="BJ8" s="4"/>
      <c r="BK8" s="4"/>
      <c r="BL8" s="29" t="s">
        <v>17</v>
      </c>
      <c r="BM8" s="39"/>
      <c r="BN8" s="46" t="s">
        <v>20</v>
      </c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53"/>
    </row>
    <row r="9" spans="1:78" ht="18.75" customHeight="1">
      <c r="A9" s="3"/>
      <c r="B9" s="6" t="s">
        <v>22</v>
      </c>
      <c r="C9" s="6"/>
      <c r="D9" s="6"/>
      <c r="E9" s="6"/>
      <c r="F9" s="6"/>
      <c r="G9" s="6"/>
      <c r="H9" s="6"/>
      <c r="I9" s="6" t="s">
        <v>24</v>
      </c>
      <c r="J9" s="6"/>
      <c r="K9" s="6"/>
      <c r="L9" s="6"/>
      <c r="M9" s="6"/>
      <c r="N9" s="6"/>
      <c r="O9" s="6"/>
      <c r="P9" s="6" t="s">
        <v>28</v>
      </c>
      <c r="Q9" s="6"/>
      <c r="R9" s="6"/>
      <c r="S9" s="6"/>
      <c r="T9" s="6"/>
      <c r="U9" s="6"/>
      <c r="V9" s="6"/>
      <c r="W9" s="6" t="s">
        <v>29</v>
      </c>
      <c r="X9" s="6"/>
      <c r="Y9" s="6"/>
      <c r="Z9" s="6"/>
      <c r="AA9" s="6"/>
      <c r="AB9" s="6"/>
      <c r="AC9" s="6"/>
      <c r="AD9" s="3"/>
      <c r="AE9" s="3"/>
      <c r="AF9" s="3"/>
      <c r="AG9" s="3"/>
      <c r="AH9" s="4"/>
      <c r="AI9" s="3"/>
      <c r="AJ9" s="3"/>
      <c r="AK9" s="3"/>
      <c r="AL9" s="6" t="s">
        <v>10</v>
      </c>
      <c r="AM9" s="6"/>
      <c r="AN9" s="6"/>
      <c r="AO9" s="6"/>
      <c r="AP9" s="6"/>
      <c r="AQ9" s="6"/>
      <c r="AR9" s="6"/>
      <c r="AS9" s="6"/>
      <c r="AT9" s="6" t="s">
        <v>26</v>
      </c>
      <c r="AU9" s="6"/>
      <c r="AV9" s="6"/>
      <c r="AW9" s="6"/>
      <c r="AX9" s="6"/>
      <c r="AY9" s="6"/>
      <c r="AZ9" s="6"/>
      <c r="BA9" s="6"/>
      <c r="BB9" s="6" t="s">
        <v>9</v>
      </c>
      <c r="BC9" s="6"/>
      <c r="BD9" s="6"/>
      <c r="BE9" s="6"/>
      <c r="BF9" s="6"/>
      <c r="BG9" s="6"/>
      <c r="BH9" s="6"/>
      <c r="BI9" s="6"/>
      <c r="BJ9" s="4"/>
      <c r="BK9" s="4"/>
      <c r="BL9" s="30" t="s">
        <v>32</v>
      </c>
      <c r="BM9" s="40"/>
      <c r="BN9" s="47" t="s">
        <v>2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4"/>
    </row>
    <row r="10" spans="1:78" ht="18.75" customHeight="1">
      <c r="A10" s="3"/>
      <c r="B10" s="8" t="str">
        <f>データ!$N$6</f>
        <v>-</v>
      </c>
      <c r="C10" s="8"/>
      <c r="D10" s="8"/>
      <c r="E10" s="8"/>
      <c r="F10" s="8"/>
      <c r="G10" s="8"/>
      <c r="H10" s="8"/>
      <c r="I10" s="8" t="str">
        <f>データ!$O$6</f>
        <v>該当数値なし</v>
      </c>
      <c r="J10" s="8"/>
      <c r="K10" s="8"/>
      <c r="L10" s="8"/>
      <c r="M10" s="8"/>
      <c r="N10" s="8"/>
      <c r="O10" s="8"/>
      <c r="P10" s="8">
        <f>データ!$P$6</f>
        <v>96.93</v>
      </c>
      <c r="Q10" s="8"/>
      <c r="R10" s="8"/>
      <c r="S10" s="8"/>
      <c r="T10" s="8"/>
      <c r="U10" s="8"/>
      <c r="V10" s="8"/>
      <c r="W10" s="22">
        <f>データ!$Q$6</f>
        <v>6520</v>
      </c>
      <c r="X10" s="22"/>
      <c r="Y10" s="22"/>
      <c r="Z10" s="22"/>
      <c r="AA10" s="22"/>
      <c r="AB10" s="22"/>
      <c r="AC10" s="22"/>
      <c r="AD10" s="3"/>
      <c r="AE10" s="3"/>
      <c r="AF10" s="3"/>
      <c r="AG10" s="3"/>
      <c r="AH10" s="3"/>
      <c r="AI10" s="3"/>
      <c r="AJ10" s="3"/>
      <c r="AK10" s="3"/>
      <c r="AL10" s="22">
        <f>データ!$U$6</f>
        <v>2717</v>
      </c>
      <c r="AM10" s="22"/>
      <c r="AN10" s="22"/>
      <c r="AO10" s="22"/>
      <c r="AP10" s="22"/>
      <c r="AQ10" s="22"/>
      <c r="AR10" s="22"/>
      <c r="AS10" s="22"/>
      <c r="AT10" s="8">
        <f>データ!$V$6</f>
        <v>12.5</v>
      </c>
      <c r="AU10" s="8"/>
      <c r="AV10" s="8"/>
      <c r="AW10" s="8"/>
      <c r="AX10" s="8"/>
      <c r="AY10" s="8"/>
      <c r="AZ10" s="8"/>
      <c r="BA10" s="8"/>
      <c r="BB10" s="8">
        <f>データ!$W$6</f>
        <v>217.36</v>
      </c>
      <c r="BC10" s="8"/>
      <c r="BD10" s="8"/>
      <c r="BE10" s="8"/>
      <c r="BF10" s="8"/>
      <c r="BG10" s="8"/>
      <c r="BH10" s="8"/>
      <c r="BI10" s="8"/>
      <c r="BJ10" s="3"/>
      <c r="BK10" s="3"/>
      <c r="BL10" s="31" t="s">
        <v>16</v>
      </c>
      <c r="BM10" s="41"/>
      <c r="BN10" s="48" t="s">
        <v>37</v>
      </c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5"/>
    </row>
    <row r="11" spans="1:78" ht="9.7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2" t="s">
        <v>38</v>
      </c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ht="9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ht="9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</row>
    <row r="14" spans="1:78" ht="13.5" customHeight="1">
      <c r="A14" s="3"/>
      <c r="B14" s="9" t="s">
        <v>25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24"/>
      <c r="BK14" s="3"/>
      <c r="BL14" s="34" t="s">
        <v>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56"/>
    </row>
    <row r="15" spans="1:78" ht="13.5" customHeight="1">
      <c r="A15" s="3"/>
      <c r="B15" s="1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25"/>
      <c r="BK15" s="3"/>
      <c r="BL15" s="35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57"/>
    </row>
    <row r="16" spans="1:78" ht="13.5" customHeight="1">
      <c r="A16" s="3"/>
      <c r="B16" s="11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26"/>
      <c r="BK16" s="3"/>
      <c r="BL16" s="36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58"/>
    </row>
    <row r="17" spans="1:78" ht="13.5" customHeight="1">
      <c r="A17" s="3"/>
      <c r="B17" s="1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26"/>
      <c r="BK17" s="3"/>
      <c r="BL17" s="36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58"/>
    </row>
    <row r="18" spans="1:78" ht="13.5" customHeight="1">
      <c r="A18" s="3"/>
      <c r="B18" s="11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26"/>
      <c r="BK18" s="3"/>
      <c r="BL18" s="36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58"/>
    </row>
    <row r="19" spans="1:78" ht="13.5" customHeight="1">
      <c r="A19" s="3"/>
      <c r="B19" s="1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26"/>
      <c r="BK19" s="3"/>
      <c r="BL19" s="36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58"/>
    </row>
    <row r="20" spans="1:78" ht="13.5" customHeight="1">
      <c r="A20" s="3"/>
      <c r="B20" s="11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26"/>
      <c r="BK20" s="3"/>
      <c r="BL20" s="36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58"/>
    </row>
    <row r="21" spans="1:78" ht="13.5" customHeight="1">
      <c r="A21" s="3"/>
      <c r="B21" s="1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26"/>
      <c r="BK21" s="3"/>
      <c r="BL21" s="36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58"/>
    </row>
    <row r="22" spans="1:78" ht="13.5" customHeight="1">
      <c r="A22" s="3"/>
      <c r="B22" s="11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26"/>
      <c r="BK22" s="3"/>
      <c r="BL22" s="36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58"/>
    </row>
    <row r="23" spans="1:78" ht="13.5" customHeight="1">
      <c r="A23" s="3"/>
      <c r="B23" s="11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26"/>
      <c r="BK23" s="3"/>
      <c r="BL23" s="36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58"/>
    </row>
    <row r="24" spans="1:78" ht="13.5" customHeight="1">
      <c r="A24" s="3"/>
      <c r="B24" s="11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26"/>
      <c r="BK24" s="3"/>
      <c r="BL24" s="36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58"/>
    </row>
    <row r="25" spans="1:78" ht="13.5" customHeight="1">
      <c r="A25" s="3"/>
      <c r="B25" s="1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26"/>
      <c r="BK25" s="3"/>
      <c r="BL25" s="36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58"/>
    </row>
    <row r="26" spans="1:78" ht="13.5" customHeight="1">
      <c r="A26" s="3"/>
      <c r="B26" s="11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26"/>
      <c r="BK26" s="3"/>
      <c r="BL26" s="36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58"/>
    </row>
    <row r="27" spans="1:78" ht="13.5" customHeight="1">
      <c r="A27" s="3"/>
      <c r="B27" s="11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26"/>
      <c r="BK27" s="3"/>
      <c r="BL27" s="36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58"/>
    </row>
    <row r="28" spans="1:78" ht="13.5" customHeight="1">
      <c r="A28" s="3"/>
      <c r="B28" s="11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26"/>
      <c r="BK28" s="3"/>
      <c r="BL28" s="36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58"/>
    </row>
    <row r="29" spans="1:78" ht="13.5" customHeight="1">
      <c r="A29" s="3"/>
      <c r="B29" s="1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26"/>
      <c r="BK29" s="3"/>
      <c r="BL29" s="36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58"/>
    </row>
    <row r="30" spans="1:78" ht="13.5" customHeight="1">
      <c r="A30" s="3"/>
      <c r="B30" s="11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26"/>
      <c r="BK30" s="3"/>
      <c r="BL30" s="36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58"/>
    </row>
    <row r="31" spans="1:78" ht="13.5" customHeight="1">
      <c r="A31" s="3"/>
      <c r="B31" s="1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26"/>
      <c r="BK31" s="3"/>
      <c r="BL31" s="36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58"/>
    </row>
    <row r="32" spans="1:78" ht="13.5" customHeight="1">
      <c r="A32" s="3"/>
      <c r="B32" s="11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26"/>
      <c r="BK32" s="3"/>
      <c r="BL32" s="36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58"/>
    </row>
    <row r="33" spans="1:78" ht="13.5" customHeight="1">
      <c r="A33" s="3"/>
      <c r="B33" s="11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26"/>
      <c r="BK33" s="3"/>
      <c r="BL33" s="36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58"/>
    </row>
    <row r="34" spans="1:78" ht="13.5" customHeight="1">
      <c r="A34" s="3"/>
      <c r="B34" s="11"/>
      <c r="C34" s="17" t="s">
        <v>42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17" t="s">
        <v>44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21"/>
      <c r="AG34" s="17" t="s">
        <v>45</v>
      </c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21"/>
      <c r="AV34" s="17" t="s">
        <v>46</v>
      </c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26"/>
      <c r="BK34" s="3"/>
      <c r="BL34" s="36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58"/>
    </row>
    <row r="35" spans="1:78" ht="13.5" customHeight="1">
      <c r="A35" s="3"/>
      <c r="B35" s="11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21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21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21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26"/>
      <c r="BK35" s="3"/>
      <c r="BL35" s="36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58"/>
    </row>
    <row r="36" spans="1:78" ht="13.5" customHeight="1">
      <c r="A36" s="3"/>
      <c r="B36" s="11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26"/>
      <c r="BK36" s="3"/>
      <c r="BL36" s="36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58"/>
    </row>
    <row r="37" spans="1:78" ht="13.5" customHeight="1">
      <c r="A37" s="3"/>
      <c r="B37" s="11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26"/>
      <c r="BK37" s="3"/>
      <c r="BL37" s="36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58"/>
    </row>
    <row r="38" spans="1:78" ht="13.5" customHeight="1">
      <c r="A38" s="3"/>
      <c r="B38" s="1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26"/>
      <c r="BK38" s="3"/>
      <c r="BL38" s="36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58"/>
    </row>
    <row r="39" spans="1:78" ht="13.5" customHeight="1">
      <c r="A39" s="3"/>
      <c r="B39" s="11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26"/>
      <c r="BK39" s="3"/>
      <c r="BL39" s="36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58"/>
    </row>
    <row r="40" spans="1:78" ht="13.5" customHeight="1">
      <c r="A40" s="3"/>
      <c r="B40" s="11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26"/>
      <c r="BK40" s="3"/>
      <c r="BL40" s="36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58"/>
    </row>
    <row r="41" spans="1:78" ht="13.5" customHeight="1">
      <c r="A41" s="3"/>
      <c r="B41" s="11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26"/>
      <c r="BK41" s="3"/>
      <c r="BL41" s="36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58"/>
    </row>
    <row r="42" spans="1:78" ht="13.5" customHeight="1">
      <c r="A42" s="3"/>
      <c r="B42" s="1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26"/>
      <c r="BK42" s="3"/>
      <c r="BL42" s="36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58"/>
    </row>
    <row r="43" spans="1:78" ht="13.5" customHeight="1">
      <c r="A43" s="3"/>
      <c r="B43" s="11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26"/>
      <c r="BK43" s="3"/>
      <c r="BL43" s="36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58"/>
    </row>
    <row r="44" spans="1:78" ht="13.5" customHeight="1">
      <c r="A44" s="3"/>
      <c r="B44" s="11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26"/>
      <c r="BK44" s="3"/>
      <c r="BL44" s="37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59"/>
    </row>
    <row r="45" spans="1:78" ht="13.5" customHeight="1">
      <c r="A45" s="3"/>
      <c r="B45" s="11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26"/>
      <c r="BK45" s="3"/>
      <c r="BL45" s="34" t="s">
        <v>36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56"/>
    </row>
    <row r="46" spans="1:78" ht="13.5" customHeight="1">
      <c r="A46" s="3"/>
      <c r="B46" s="11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26"/>
      <c r="BK46" s="3"/>
      <c r="BL46" s="35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57"/>
    </row>
    <row r="47" spans="1:78" ht="13.5" customHeight="1">
      <c r="A47" s="3"/>
      <c r="B47" s="11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26"/>
      <c r="BK47" s="3"/>
      <c r="BL47" s="36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58"/>
    </row>
    <row r="48" spans="1:78" ht="13.5" customHeight="1">
      <c r="A48" s="3"/>
      <c r="B48" s="11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26"/>
      <c r="BK48" s="3"/>
      <c r="BL48" s="36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58"/>
    </row>
    <row r="49" spans="1:78" ht="13.5" customHeight="1">
      <c r="A49" s="3"/>
      <c r="B49" s="11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26"/>
      <c r="BK49" s="3"/>
      <c r="BL49" s="36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58"/>
    </row>
    <row r="50" spans="1:78" ht="13.5" customHeight="1">
      <c r="A50" s="3"/>
      <c r="B50" s="11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26"/>
      <c r="BK50" s="3"/>
      <c r="BL50" s="36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58"/>
    </row>
    <row r="51" spans="1:78" ht="13.5" customHeight="1">
      <c r="A51" s="3"/>
      <c r="B51" s="11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26"/>
      <c r="BK51" s="3"/>
      <c r="BL51" s="36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58"/>
    </row>
    <row r="52" spans="1:78" ht="13.5" customHeight="1">
      <c r="A52" s="3"/>
      <c r="B52" s="11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26"/>
      <c r="BK52" s="3"/>
      <c r="BL52" s="36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58"/>
    </row>
    <row r="53" spans="1:78" ht="13.5" customHeight="1">
      <c r="A53" s="3"/>
      <c r="B53" s="11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26"/>
      <c r="BK53" s="3"/>
      <c r="BL53" s="36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58"/>
    </row>
    <row r="54" spans="1:78" ht="13.5" customHeight="1">
      <c r="A54" s="3"/>
      <c r="B54" s="11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26"/>
      <c r="BK54" s="3"/>
      <c r="BL54" s="36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58"/>
    </row>
    <row r="55" spans="1:78" ht="13.5" customHeight="1">
      <c r="A55" s="3"/>
      <c r="B55" s="11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26"/>
      <c r="BK55" s="3"/>
      <c r="BL55" s="36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58"/>
    </row>
    <row r="56" spans="1:78" ht="13.5" customHeight="1">
      <c r="A56" s="3"/>
      <c r="B56" s="11"/>
      <c r="C56" s="17" t="s">
        <v>50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21"/>
      <c r="R56" s="17" t="s">
        <v>18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21"/>
      <c r="AG56" s="17" t="s">
        <v>51</v>
      </c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21"/>
      <c r="AV56" s="17" t="s">
        <v>52</v>
      </c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26"/>
      <c r="BK56" s="3"/>
      <c r="BL56" s="36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58"/>
    </row>
    <row r="57" spans="1:78" ht="13.5" customHeight="1">
      <c r="A57" s="3"/>
      <c r="B57" s="11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21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21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21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26"/>
      <c r="BK57" s="3"/>
      <c r="BL57" s="36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58"/>
    </row>
    <row r="58" spans="1:78" ht="13.5" customHeight="1">
      <c r="A58" s="3"/>
      <c r="B58" s="1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1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1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21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26"/>
      <c r="BK58" s="3"/>
      <c r="BL58" s="36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58"/>
    </row>
    <row r="59" spans="1:78" ht="13.5" customHeight="1">
      <c r="A59" s="3"/>
      <c r="B59" s="12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27"/>
      <c r="BK59" s="3"/>
      <c r="BL59" s="36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58"/>
    </row>
    <row r="60" spans="1:78" ht="13.5" customHeight="1">
      <c r="A60" s="3"/>
      <c r="B60" s="10" t="s">
        <v>48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25"/>
      <c r="BK60" s="3"/>
      <c r="BL60" s="36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58"/>
    </row>
    <row r="61" spans="1:78" ht="13.5" customHeight="1">
      <c r="A61" s="3"/>
      <c r="B61" s="10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25"/>
      <c r="BK61" s="3"/>
      <c r="BL61" s="36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58"/>
    </row>
    <row r="62" spans="1:78" ht="13.5" customHeight="1">
      <c r="A62" s="3"/>
      <c r="B62" s="11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26"/>
      <c r="BK62" s="3"/>
      <c r="BL62" s="36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58"/>
    </row>
    <row r="63" spans="1:78" ht="13.5" customHeight="1">
      <c r="A63" s="3"/>
      <c r="B63" s="11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26"/>
      <c r="BK63" s="3"/>
      <c r="BL63" s="37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59"/>
    </row>
    <row r="64" spans="1:78" ht="13.5" customHeight="1">
      <c r="A64" s="3"/>
      <c r="B64" s="11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26"/>
      <c r="BK64" s="3"/>
      <c r="BL64" s="34" t="s">
        <v>49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56"/>
    </row>
    <row r="65" spans="1:78" ht="13.5" customHeight="1">
      <c r="A65" s="3"/>
      <c r="B65" s="11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26"/>
      <c r="BK65" s="3"/>
      <c r="BL65" s="35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57"/>
    </row>
    <row r="66" spans="1:78" ht="13.5" customHeight="1">
      <c r="A66" s="3"/>
      <c r="B66" s="11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26"/>
      <c r="BK66" s="3"/>
      <c r="BL66" s="36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58"/>
    </row>
    <row r="67" spans="1:78" ht="13.5" customHeight="1">
      <c r="A67" s="3"/>
      <c r="B67" s="11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26"/>
      <c r="BK67" s="3"/>
      <c r="BL67" s="36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58"/>
    </row>
    <row r="68" spans="1:78" ht="13.5" customHeight="1">
      <c r="A68" s="3"/>
      <c r="B68" s="11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26"/>
      <c r="BK68" s="3"/>
      <c r="BL68" s="36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58"/>
    </row>
    <row r="69" spans="1:78" ht="13.5" customHeight="1">
      <c r="A69" s="3"/>
      <c r="B69" s="11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26"/>
      <c r="BK69" s="3"/>
      <c r="BL69" s="36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58"/>
    </row>
    <row r="70" spans="1:78" ht="13.5" customHeight="1">
      <c r="A70" s="3"/>
      <c r="B70" s="11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26"/>
      <c r="BK70" s="3"/>
      <c r="BL70" s="36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58"/>
    </row>
    <row r="71" spans="1:78" ht="13.5" customHeight="1">
      <c r="A71" s="3"/>
      <c r="B71" s="11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26"/>
      <c r="BK71" s="3"/>
      <c r="BL71" s="36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58"/>
    </row>
    <row r="72" spans="1:78" ht="13.5" customHeight="1">
      <c r="A72" s="3"/>
      <c r="B72" s="11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26"/>
      <c r="BK72" s="3"/>
      <c r="BL72" s="36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58"/>
    </row>
    <row r="73" spans="1:78" ht="13.5" customHeight="1">
      <c r="A73" s="3"/>
      <c r="B73" s="11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26"/>
      <c r="BK73" s="3"/>
      <c r="BL73" s="36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58"/>
    </row>
    <row r="74" spans="1:78" ht="13.5" customHeight="1">
      <c r="A74" s="3"/>
      <c r="B74" s="11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26"/>
      <c r="BK74" s="3"/>
      <c r="BL74" s="36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58"/>
    </row>
    <row r="75" spans="1:78" ht="13.5" customHeight="1">
      <c r="A75" s="3"/>
      <c r="B75" s="11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26"/>
      <c r="BK75" s="3"/>
      <c r="BL75" s="36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58"/>
    </row>
    <row r="76" spans="1:78" ht="13.5" customHeight="1">
      <c r="A76" s="3"/>
      <c r="B76" s="11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26"/>
      <c r="BK76" s="3"/>
      <c r="BL76" s="36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58"/>
    </row>
    <row r="77" spans="1:78" ht="13.5" customHeight="1">
      <c r="A77" s="3"/>
      <c r="B77" s="11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26"/>
      <c r="BK77" s="3"/>
      <c r="BL77" s="36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58"/>
    </row>
    <row r="78" spans="1:78" ht="13.5" customHeight="1">
      <c r="A78" s="3"/>
      <c r="B78" s="11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26"/>
      <c r="BK78" s="3"/>
      <c r="BL78" s="36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58"/>
    </row>
    <row r="79" spans="1:78" ht="13.5" customHeight="1">
      <c r="A79" s="3"/>
      <c r="B79" s="11"/>
      <c r="C79" s="17" t="s">
        <v>19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21"/>
      <c r="V79" s="21"/>
      <c r="W79" s="17" t="s">
        <v>41</v>
      </c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21"/>
      <c r="AP79" s="21"/>
      <c r="AQ79" s="17" t="s">
        <v>21</v>
      </c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6"/>
      <c r="BJ79" s="26"/>
      <c r="BK79" s="3"/>
      <c r="BL79" s="36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58"/>
    </row>
    <row r="80" spans="1:78" ht="13.5" customHeight="1">
      <c r="A80" s="3"/>
      <c r="B80" s="11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21"/>
      <c r="V80" s="21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21"/>
      <c r="AP80" s="21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6"/>
      <c r="BJ80" s="26"/>
      <c r="BK80" s="3"/>
      <c r="BL80" s="36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58"/>
    </row>
    <row r="81" spans="1:78" ht="13.5" customHeight="1">
      <c r="A81" s="3"/>
      <c r="B81" s="11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6"/>
      <c r="V81" s="16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6"/>
      <c r="AP81" s="16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6"/>
      <c r="BJ81" s="26"/>
      <c r="BK81" s="3"/>
      <c r="BL81" s="36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58"/>
    </row>
    <row r="82" spans="1:78" ht="13.5" customHeight="1">
      <c r="A82" s="3"/>
      <c r="B82" s="12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27"/>
      <c r="BK82" s="3"/>
      <c r="BL82" s="37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59"/>
    </row>
    <row r="83" spans="1:78">
      <c r="C83" s="20" t="s">
        <v>53</v>
      </c>
    </row>
    <row r="84" spans="1:78" hidden="1">
      <c r="B84" s="13" t="s">
        <v>8</v>
      </c>
      <c r="C84" s="13"/>
      <c r="D84" s="13"/>
      <c r="E84" s="13" t="s">
        <v>54</v>
      </c>
      <c r="F84" s="13" t="s">
        <v>35</v>
      </c>
      <c r="G84" s="13" t="s">
        <v>56</v>
      </c>
      <c r="H84" s="13" t="s">
        <v>57</v>
      </c>
      <c r="I84" s="13" t="s">
        <v>59</v>
      </c>
      <c r="J84" s="13" t="s">
        <v>30</v>
      </c>
      <c r="K84" s="13" t="s">
        <v>60</v>
      </c>
      <c r="L84" s="13" t="s">
        <v>61</v>
      </c>
      <c r="M84" s="13" t="s">
        <v>40</v>
      </c>
      <c r="N84" s="13" t="s">
        <v>55</v>
      </c>
      <c r="O84" s="13" t="s">
        <v>34</v>
      </c>
    </row>
    <row r="85" spans="1:78" hidden="1">
      <c r="B85" s="13"/>
      <c r="C85" s="13"/>
      <c r="D85" s="13"/>
      <c r="E85" s="13" t="str">
        <f>データ!AH6</f>
        <v>【76.78】</v>
      </c>
      <c r="F85" s="13" t="s">
        <v>63</v>
      </c>
      <c r="G85" s="13" t="s">
        <v>63</v>
      </c>
      <c r="H85" s="13" t="str">
        <f>データ!BO6</f>
        <v>【1,280.76】</v>
      </c>
      <c r="I85" s="13" t="str">
        <f>データ!BZ6</f>
        <v>【53.06】</v>
      </c>
      <c r="J85" s="13" t="str">
        <f>データ!CK6</f>
        <v>【314.83】</v>
      </c>
      <c r="K85" s="13" t="str">
        <f>データ!CV6</f>
        <v>【56.28】</v>
      </c>
      <c r="L85" s="13" t="str">
        <f>データ!DG6</f>
        <v>【74.94】</v>
      </c>
      <c r="M85" s="13" t="s">
        <v>63</v>
      </c>
      <c r="N85" s="13" t="s">
        <v>63</v>
      </c>
      <c r="O85" s="13" t="str">
        <f>データ!EN6</f>
        <v>【0.59】</v>
      </c>
    </row>
  </sheetData>
  <sheetProtection password="B319" sheet="1" objects="1" scenarios="1" formatCells="0" formatColumns="0" formatRows="0"/>
  <mergeCells count="55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C34:P35"/>
    <mergeCell ref="R34:AE35"/>
    <mergeCell ref="AG34:AT35"/>
    <mergeCell ref="AV34:BI35"/>
    <mergeCell ref="BL45:BZ46"/>
    <mergeCell ref="C56:P57"/>
    <mergeCell ref="R56:AE57"/>
    <mergeCell ref="AG56:AT57"/>
    <mergeCell ref="AV56:BI57"/>
    <mergeCell ref="B60:BJ61"/>
    <mergeCell ref="BL64:BZ65"/>
    <mergeCell ref="C79:T80"/>
    <mergeCell ref="W79:AN80"/>
    <mergeCell ref="AQ79:BH80"/>
    <mergeCell ref="BL16:BZ44"/>
    <mergeCell ref="BL47:BZ63"/>
    <mergeCell ref="BL66:BZ82"/>
  </mergeCells>
  <phoneticPr fontId="7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fitToWidth="1" fitToHeight="1" orientation="landscape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N10"/>
  <sheetViews>
    <sheetView showGridLines="0" workbookViewId="0"/>
  </sheetViews>
  <sheetFormatPr defaultRowHeight="13.5"/>
  <cols>
    <col min="1" max="1" width="9" style="1" customWidth="1"/>
    <col min="2" max="144" width="11.875" style="1" customWidth="1"/>
    <col min="145" max="16384" width="9" style="1" customWidth="1"/>
  </cols>
  <sheetData>
    <row r="1" spans="1:144">
      <c r="A1" s="1" t="s">
        <v>15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>
        <v>1</v>
      </c>
      <c r="Y1" s="69">
        <v>1</v>
      </c>
      <c r="Z1" s="69">
        <v>1</v>
      </c>
      <c r="AA1" s="69">
        <v>1</v>
      </c>
      <c r="AB1" s="69">
        <v>1</v>
      </c>
      <c r="AC1" s="69">
        <v>1</v>
      </c>
      <c r="AD1" s="69">
        <v>1</v>
      </c>
      <c r="AE1" s="69">
        <v>1</v>
      </c>
      <c r="AF1" s="69">
        <v>1</v>
      </c>
      <c r="AG1" s="69">
        <v>1</v>
      </c>
      <c r="AH1" s="69"/>
      <c r="AI1" s="69">
        <v>1</v>
      </c>
      <c r="AJ1" s="69">
        <v>1</v>
      </c>
      <c r="AK1" s="69">
        <v>1</v>
      </c>
      <c r="AL1" s="69">
        <v>1</v>
      </c>
      <c r="AM1" s="69">
        <v>1</v>
      </c>
      <c r="AN1" s="69">
        <v>1</v>
      </c>
      <c r="AO1" s="69">
        <v>1</v>
      </c>
      <c r="AP1" s="69">
        <v>1</v>
      </c>
      <c r="AQ1" s="69">
        <v>1</v>
      </c>
      <c r="AR1" s="69">
        <v>1</v>
      </c>
      <c r="AS1" s="69"/>
      <c r="AT1" s="69">
        <v>1</v>
      </c>
      <c r="AU1" s="69">
        <v>1</v>
      </c>
      <c r="AV1" s="69">
        <v>1</v>
      </c>
      <c r="AW1" s="69">
        <v>1</v>
      </c>
      <c r="AX1" s="69">
        <v>1</v>
      </c>
      <c r="AY1" s="69">
        <v>1</v>
      </c>
      <c r="AZ1" s="69">
        <v>1</v>
      </c>
      <c r="BA1" s="69">
        <v>1</v>
      </c>
      <c r="BB1" s="69">
        <v>1</v>
      </c>
      <c r="BC1" s="69">
        <v>1</v>
      </c>
      <c r="BD1" s="69"/>
      <c r="BE1" s="69">
        <v>1</v>
      </c>
      <c r="BF1" s="69">
        <v>1</v>
      </c>
      <c r="BG1" s="69">
        <v>1</v>
      </c>
      <c r="BH1" s="69">
        <v>1</v>
      </c>
      <c r="BI1" s="69">
        <v>1</v>
      </c>
      <c r="BJ1" s="69">
        <v>1</v>
      </c>
      <c r="BK1" s="69">
        <v>1</v>
      </c>
      <c r="BL1" s="69">
        <v>1</v>
      </c>
      <c r="BM1" s="69">
        <v>1</v>
      </c>
      <c r="BN1" s="69">
        <v>1</v>
      </c>
      <c r="BO1" s="69"/>
      <c r="BP1" s="69">
        <v>1</v>
      </c>
      <c r="BQ1" s="69">
        <v>1</v>
      </c>
      <c r="BR1" s="69">
        <v>1</v>
      </c>
      <c r="BS1" s="69">
        <v>1</v>
      </c>
      <c r="BT1" s="69">
        <v>1</v>
      </c>
      <c r="BU1" s="69">
        <v>1</v>
      </c>
      <c r="BV1" s="69">
        <v>1</v>
      </c>
      <c r="BW1" s="69">
        <v>1</v>
      </c>
      <c r="BX1" s="69">
        <v>1</v>
      </c>
      <c r="BY1" s="69">
        <v>1</v>
      </c>
      <c r="BZ1" s="69"/>
      <c r="CA1" s="69">
        <v>1</v>
      </c>
      <c r="CB1" s="69">
        <v>1</v>
      </c>
      <c r="CC1" s="69">
        <v>1</v>
      </c>
      <c r="CD1" s="69">
        <v>1</v>
      </c>
      <c r="CE1" s="69">
        <v>1</v>
      </c>
      <c r="CF1" s="69">
        <v>1</v>
      </c>
      <c r="CG1" s="69">
        <v>1</v>
      </c>
      <c r="CH1" s="69">
        <v>1</v>
      </c>
      <c r="CI1" s="69">
        <v>1</v>
      </c>
      <c r="CJ1" s="69">
        <v>1</v>
      </c>
      <c r="CK1" s="69"/>
      <c r="CL1" s="69">
        <v>1</v>
      </c>
      <c r="CM1" s="69">
        <v>1</v>
      </c>
      <c r="CN1" s="69">
        <v>1</v>
      </c>
      <c r="CO1" s="69">
        <v>1</v>
      </c>
      <c r="CP1" s="69">
        <v>1</v>
      </c>
      <c r="CQ1" s="69">
        <v>1</v>
      </c>
      <c r="CR1" s="69">
        <v>1</v>
      </c>
      <c r="CS1" s="69">
        <v>1</v>
      </c>
      <c r="CT1" s="69">
        <v>1</v>
      </c>
      <c r="CU1" s="69">
        <v>1</v>
      </c>
      <c r="CV1" s="69"/>
      <c r="CW1" s="69">
        <v>1</v>
      </c>
      <c r="CX1" s="69">
        <v>1</v>
      </c>
      <c r="CY1" s="69">
        <v>1</v>
      </c>
      <c r="CZ1" s="69">
        <v>1</v>
      </c>
      <c r="DA1" s="69">
        <v>1</v>
      </c>
      <c r="DB1" s="69">
        <v>1</v>
      </c>
      <c r="DC1" s="69">
        <v>1</v>
      </c>
      <c r="DD1" s="69">
        <v>1</v>
      </c>
      <c r="DE1" s="69">
        <v>1</v>
      </c>
      <c r="DF1" s="69">
        <v>1</v>
      </c>
      <c r="DG1" s="69"/>
      <c r="DH1" s="69">
        <v>1</v>
      </c>
      <c r="DI1" s="69">
        <v>1</v>
      </c>
      <c r="DJ1" s="69">
        <v>1</v>
      </c>
      <c r="DK1" s="69">
        <v>1</v>
      </c>
      <c r="DL1" s="69">
        <v>1</v>
      </c>
      <c r="DM1" s="69">
        <v>1</v>
      </c>
      <c r="DN1" s="69">
        <v>1</v>
      </c>
      <c r="DO1" s="69">
        <v>1</v>
      </c>
      <c r="DP1" s="69">
        <v>1</v>
      </c>
      <c r="DQ1" s="69">
        <v>1</v>
      </c>
      <c r="DR1" s="69"/>
      <c r="DS1" s="69">
        <v>1</v>
      </c>
      <c r="DT1" s="69">
        <v>1</v>
      </c>
      <c r="DU1" s="69">
        <v>1</v>
      </c>
      <c r="DV1" s="69">
        <v>1</v>
      </c>
      <c r="DW1" s="69">
        <v>1</v>
      </c>
      <c r="DX1" s="69">
        <v>1</v>
      </c>
      <c r="DY1" s="69">
        <v>1</v>
      </c>
      <c r="DZ1" s="69">
        <v>1</v>
      </c>
      <c r="EA1" s="69">
        <v>1</v>
      </c>
      <c r="EB1" s="69">
        <v>1</v>
      </c>
      <c r="EC1" s="69"/>
      <c r="ED1" s="69">
        <v>1</v>
      </c>
      <c r="EE1" s="69">
        <v>1</v>
      </c>
      <c r="EF1" s="69">
        <v>1</v>
      </c>
      <c r="EG1" s="69">
        <v>1</v>
      </c>
      <c r="EH1" s="69">
        <v>1</v>
      </c>
      <c r="EI1" s="69">
        <v>1</v>
      </c>
      <c r="EJ1" s="69">
        <v>1</v>
      </c>
      <c r="EK1" s="69">
        <v>1</v>
      </c>
      <c r="EL1" s="69">
        <v>1</v>
      </c>
      <c r="EM1" s="69">
        <v>1</v>
      </c>
      <c r="EN1" s="69"/>
    </row>
    <row r="2" spans="1:144">
      <c r="A2" s="61" t="s">
        <v>64</v>
      </c>
      <c r="B2" s="61">
        <f t="shared" ref="B2:EN2" si="0">COLUMN()-1</f>
        <v>1</v>
      </c>
      <c r="C2" s="61">
        <f t="shared" si="0"/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si="0"/>
        <v>71</v>
      </c>
      <c r="BU2" s="61">
        <f t="shared" si="0"/>
        <v>72</v>
      </c>
      <c r="BV2" s="61">
        <f t="shared" si="0"/>
        <v>73</v>
      </c>
      <c r="BW2" s="61">
        <f t="shared" si="0"/>
        <v>74</v>
      </c>
      <c r="BX2" s="61">
        <f t="shared" si="0"/>
        <v>75</v>
      </c>
      <c r="BY2" s="61">
        <f t="shared" si="0"/>
        <v>76</v>
      </c>
      <c r="BZ2" s="61">
        <f t="shared" si="0"/>
        <v>77</v>
      </c>
      <c r="CA2" s="61">
        <f t="shared" si="0"/>
        <v>78</v>
      </c>
      <c r="CB2" s="61">
        <f t="shared" si="0"/>
        <v>79</v>
      </c>
      <c r="CC2" s="61">
        <f t="shared" si="0"/>
        <v>80</v>
      </c>
      <c r="CD2" s="61">
        <f t="shared" si="0"/>
        <v>81</v>
      </c>
      <c r="CE2" s="61">
        <f t="shared" si="0"/>
        <v>82</v>
      </c>
      <c r="CF2" s="61">
        <f t="shared" si="0"/>
        <v>83</v>
      </c>
      <c r="CG2" s="61">
        <f t="shared" si="0"/>
        <v>84</v>
      </c>
      <c r="CH2" s="61">
        <f t="shared" si="0"/>
        <v>85</v>
      </c>
      <c r="CI2" s="61">
        <f t="shared" si="0"/>
        <v>86</v>
      </c>
      <c r="CJ2" s="61">
        <f t="shared" si="0"/>
        <v>87</v>
      </c>
      <c r="CK2" s="61">
        <f t="shared" si="0"/>
        <v>88</v>
      </c>
      <c r="CL2" s="61">
        <f t="shared" si="0"/>
        <v>89</v>
      </c>
      <c r="CM2" s="61">
        <f t="shared" si="0"/>
        <v>90</v>
      </c>
      <c r="CN2" s="61">
        <f t="shared" si="0"/>
        <v>91</v>
      </c>
      <c r="CO2" s="61">
        <f t="shared" si="0"/>
        <v>92</v>
      </c>
      <c r="CP2" s="61">
        <f t="shared" si="0"/>
        <v>93</v>
      </c>
      <c r="CQ2" s="61">
        <f t="shared" si="0"/>
        <v>94</v>
      </c>
      <c r="CR2" s="61">
        <f t="shared" si="0"/>
        <v>95</v>
      </c>
      <c r="CS2" s="61">
        <f t="shared" si="0"/>
        <v>96</v>
      </c>
      <c r="CT2" s="61">
        <f t="shared" si="0"/>
        <v>97</v>
      </c>
      <c r="CU2" s="61">
        <f t="shared" si="0"/>
        <v>98</v>
      </c>
      <c r="CV2" s="61">
        <f t="shared" si="0"/>
        <v>99</v>
      </c>
      <c r="CW2" s="61">
        <f t="shared" si="0"/>
        <v>100</v>
      </c>
      <c r="CX2" s="61">
        <f t="shared" si="0"/>
        <v>101</v>
      </c>
      <c r="CY2" s="61">
        <f t="shared" si="0"/>
        <v>102</v>
      </c>
      <c r="CZ2" s="61">
        <f t="shared" si="0"/>
        <v>103</v>
      </c>
      <c r="DA2" s="61">
        <f t="shared" si="0"/>
        <v>104</v>
      </c>
      <c r="DB2" s="61">
        <f t="shared" si="0"/>
        <v>105</v>
      </c>
      <c r="DC2" s="61">
        <f t="shared" si="0"/>
        <v>106</v>
      </c>
      <c r="DD2" s="61">
        <f t="shared" si="0"/>
        <v>107</v>
      </c>
      <c r="DE2" s="61">
        <f t="shared" si="0"/>
        <v>108</v>
      </c>
      <c r="DF2" s="61">
        <f t="shared" si="0"/>
        <v>109</v>
      </c>
      <c r="DG2" s="61">
        <f t="shared" si="0"/>
        <v>110</v>
      </c>
      <c r="DH2" s="61">
        <f t="shared" si="0"/>
        <v>111</v>
      </c>
      <c r="DI2" s="61">
        <f t="shared" si="0"/>
        <v>112</v>
      </c>
      <c r="DJ2" s="61">
        <f t="shared" si="0"/>
        <v>113</v>
      </c>
      <c r="DK2" s="61">
        <f t="shared" si="0"/>
        <v>114</v>
      </c>
      <c r="DL2" s="61">
        <f t="shared" si="0"/>
        <v>115</v>
      </c>
      <c r="DM2" s="61">
        <f t="shared" si="0"/>
        <v>116</v>
      </c>
      <c r="DN2" s="61">
        <f t="shared" si="0"/>
        <v>117</v>
      </c>
      <c r="DO2" s="61">
        <f t="shared" si="0"/>
        <v>118</v>
      </c>
      <c r="DP2" s="61">
        <f t="shared" si="0"/>
        <v>119</v>
      </c>
      <c r="DQ2" s="61">
        <f t="shared" si="0"/>
        <v>120</v>
      </c>
      <c r="DR2" s="61">
        <f t="shared" si="0"/>
        <v>121</v>
      </c>
      <c r="DS2" s="61">
        <f t="shared" si="0"/>
        <v>122</v>
      </c>
      <c r="DT2" s="61">
        <f t="shared" si="0"/>
        <v>123</v>
      </c>
      <c r="DU2" s="61">
        <f t="shared" si="0"/>
        <v>124</v>
      </c>
      <c r="DV2" s="61">
        <f t="shared" si="0"/>
        <v>125</v>
      </c>
      <c r="DW2" s="61">
        <f t="shared" si="0"/>
        <v>126</v>
      </c>
      <c r="DX2" s="61">
        <f t="shared" si="0"/>
        <v>127</v>
      </c>
      <c r="DY2" s="61">
        <f t="shared" si="0"/>
        <v>128</v>
      </c>
      <c r="DZ2" s="61">
        <f t="shared" si="0"/>
        <v>129</v>
      </c>
      <c r="EA2" s="61">
        <f t="shared" si="0"/>
        <v>130</v>
      </c>
      <c r="EB2" s="61">
        <f t="shared" si="0"/>
        <v>131</v>
      </c>
      <c r="EC2" s="61">
        <f t="shared" si="0"/>
        <v>132</v>
      </c>
      <c r="ED2" s="61">
        <f t="shared" si="0"/>
        <v>133</v>
      </c>
      <c r="EE2" s="61">
        <f t="shared" si="0"/>
        <v>134</v>
      </c>
      <c r="EF2" s="61">
        <f t="shared" si="0"/>
        <v>135</v>
      </c>
      <c r="EG2" s="61">
        <f t="shared" si="0"/>
        <v>136</v>
      </c>
      <c r="EH2" s="61">
        <f t="shared" si="0"/>
        <v>137</v>
      </c>
      <c r="EI2" s="61">
        <f t="shared" si="0"/>
        <v>138</v>
      </c>
      <c r="EJ2" s="61">
        <f t="shared" si="0"/>
        <v>139</v>
      </c>
      <c r="EK2" s="61">
        <f t="shared" si="0"/>
        <v>140</v>
      </c>
      <c r="EL2" s="61">
        <f t="shared" si="0"/>
        <v>141</v>
      </c>
      <c r="EM2" s="61">
        <f t="shared" si="0"/>
        <v>142</v>
      </c>
      <c r="EN2" s="61">
        <f t="shared" si="0"/>
        <v>143</v>
      </c>
    </row>
    <row r="3" spans="1:144">
      <c r="A3" s="61" t="s">
        <v>43</v>
      </c>
      <c r="B3" s="63" t="s">
        <v>62</v>
      </c>
      <c r="C3" s="63" t="s">
        <v>47</v>
      </c>
      <c r="D3" s="63" t="s">
        <v>23</v>
      </c>
      <c r="E3" s="63" t="s">
        <v>31</v>
      </c>
      <c r="F3" s="63" t="s">
        <v>58</v>
      </c>
      <c r="G3" s="63" t="s">
        <v>65</v>
      </c>
      <c r="H3" s="70" t="s">
        <v>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7"/>
      <c r="X3" s="79" t="s">
        <v>66</v>
      </c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 t="s">
        <v>48</v>
      </c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</row>
    <row r="4" spans="1:144">
      <c r="A4" s="61" t="s">
        <v>67</v>
      </c>
      <c r="B4" s="64"/>
      <c r="C4" s="64"/>
      <c r="D4" s="64"/>
      <c r="E4" s="64"/>
      <c r="F4" s="64"/>
      <c r="G4" s="64"/>
      <c r="H4" s="71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8"/>
      <c r="X4" s="80" t="s">
        <v>68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 t="s">
        <v>69</v>
      </c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 t="s">
        <v>70</v>
      </c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 t="s">
        <v>33</v>
      </c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 t="s">
        <v>71</v>
      </c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 t="s">
        <v>72</v>
      </c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 t="s">
        <v>73</v>
      </c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 t="s">
        <v>74</v>
      </c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 t="s">
        <v>75</v>
      </c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 t="s">
        <v>27</v>
      </c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 t="s">
        <v>77</v>
      </c>
      <c r="EE4" s="80"/>
      <c r="EF4" s="80"/>
      <c r="EG4" s="80"/>
      <c r="EH4" s="80"/>
      <c r="EI4" s="80"/>
      <c r="EJ4" s="80"/>
      <c r="EK4" s="80"/>
      <c r="EL4" s="80"/>
      <c r="EM4" s="80"/>
      <c r="EN4" s="80"/>
    </row>
    <row r="5" spans="1:144">
      <c r="A5" s="61" t="s">
        <v>78</v>
      </c>
      <c r="B5" s="65"/>
      <c r="C5" s="65"/>
      <c r="D5" s="65"/>
      <c r="E5" s="65"/>
      <c r="F5" s="65"/>
      <c r="G5" s="65"/>
      <c r="H5" s="72" t="s">
        <v>76</v>
      </c>
      <c r="I5" s="72" t="s">
        <v>79</v>
      </c>
      <c r="J5" s="72" t="s">
        <v>80</v>
      </c>
      <c r="K5" s="72" t="s">
        <v>81</v>
      </c>
      <c r="L5" s="72" t="s">
        <v>82</v>
      </c>
      <c r="M5" s="72" t="s">
        <v>83</v>
      </c>
      <c r="N5" s="72" t="s">
        <v>84</v>
      </c>
      <c r="O5" s="72" t="s">
        <v>85</v>
      </c>
      <c r="P5" s="72" t="s">
        <v>86</v>
      </c>
      <c r="Q5" s="72" t="s">
        <v>87</v>
      </c>
      <c r="R5" s="72" t="s">
        <v>88</v>
      </c>
      <c r="S5" s="72" t="s">
        <v>89</v>
      </c>
      <c r="T5" s="72" t="s">
        <v>90</v>
      </c>
      <c r="U5" s="72" t="s">
        <v>91</v>
      </c>
      <c r="V5" s="72" t="s">
        <v>92</v>
      </c>
      <c r="W5" s="72" t="s">
        <v>93</v>
      </c>
      <c r="X5" s="72" t="s">
        <v>94</v>
      </c>
      <c r="Y5" s="72" t="s">
        <v>95</v>
      </c>
      <c r="Z5" s="72" t="s">
        <v>96</v>
      </c>
      <c r="AA5" s="72" t="s">
        <v>97</v>
      </c>
      <c r="AB5" s="72" t="s">
        <v>98</v>
      </c>
      <c r="AC5" s="72" t="s">
        <v>99</v>
      </c>
      <c r="AD5" s="72" t="s">
        <v>100</v>
      </c>
      <c r="AE5" s="72" t="s">
        <v>101</v>
      </c>
      <c r="AF5" s="72" t="s">
        <v>102</v>
      </c>
      <c r="AG5" s="72" t="s">
        <v>103</v>
      </c>
      <c r="AH5" s="72" t="s">
        <v>8</v>
      </c>
      <c r="AI5" s="72" t="s">
        <v>94</v>
      </c>
      <c r="AJ5" s="72" t="s">
        <v>95</v>
      </c>
      <c r="AK5" s="72" t="s">
        <v>96</v>
      </c>
      <c r="AL5" s="72" t="s">
        <v>97</v>
      </c>
      <c r="AM5" s="72" t="s">
        <v>98</v>
      </c>
      <c r="AN5" s="72" t="s">
        <v>99</v>
      </c>
      <c r="AO5" s="72" t="s">
        <v>100</v>
      </c>
      <c r="AP5" s="72" t="s">
        <v>101</v>
      </c>
      <c r="AQ5" s="72" t="s">
        <v>102</v>
      </c>
      <c r="AR5" s="72" t="s">
        <v>103</v>
      </c>
      <c r="AS5" s="72" t="s">
        <v>104</v>
      </c>
      <c r="AT5" s="72" t="s">
        <v>94</v>
      </c>
      <c r="AU5" s="72" t="s">
        <v>95</v>
      </c>
      <c r="AV5" s="72" t="s">
        <v>96</v>
      </c>
      <c r="AW5" s="72" t="s">
        <v>97</v>
      </c>
      <c r="AX5" s="72" t="s">
        <v>98</v>
      </c>
      <c r="AY5" s="72" t="s">
        <v>99</v>
      </c>
      <c r="AZ5" s="72" t="s">
        <v>100</v>
      </c>
      <c r="BA5" s="72" t="s">
        <v>101</v>
      </c>
      <c r="BB5" s="72" t="s">
        <v>102</v>
      </c>
      <c r="BC5" s="72" t="s">
        <v>103</v>
      </c>
      <c r="BD5" s="72" t="s">
        <v>104</v>
      </c>
      <c r="BE5" s="72" t="s">
        <v>94</v>
      </c>
      <c r="BF5" s="72" t="s">
        <v>95</v>
      </c>
      <c r="BG5" s="72" t="s">
        <v>96</v>
      </c>
      <c r="BH5" s="72" t="s">
        <v>97</v>
      </c>
      <c r="BI5" s="72" t="s">
        <v>98</v>
      </c>
      <c r="BJ5" s="72" t="s">
        <v>99</v>
      </c>
      <c r="BK5" s="72" t="s">
        <v>100</v>
      </c>
      <c r="BL5" s="72" t="s">
        <v>101</v>
      </c>
      <c r="BM5" s="72" t="s">
        <v>102</v>
      </c>
      <c r="BN5" s="72" t="s">
        <v>103</v>
      </c>
      <c r="BO5" s="72" t="s">
        <v>104</v>
      </c>
      <c r="BP5" s="72" t="s">
        <v>94</v>
      </c>
      <c r="BQ5" s="72" t="s">
        <v>95</v>
      </c>
      <c r="BR5" s="72" t="s">
        <v>96</v>
      </c>
      <c r="BS5" s="72" t="s">
        <v>97</v>
      </c>
      <c r="BT5" s="72" t="s">
        <v>98</v>
      </c>
      <c r="BU5" s="72" t="s">
        <v>99</v>
      </c>
      <c r="BV5" s="72" t="s">
        <v>100</v>
      </c>
      <c r="BW5" s="72" t="s">
        <v>101</v>
      </c>
      <c r="BX5" s="72" t="s">
        <v>102</v>
      </c>
      <c r="BY5" s="72" t="s">
        <v>103</v>
      </c>
      <c r="BZ5" s="72" t="s">
        <v>104</v>
      </c>
      <c r="CA5" s="72" t="s">
        <v>94</v>
      </c>
      <c r="CB5" s="72" t="s">
        <v>95</v>
      </c>
      <c r="CC5" s="72" t="s">
        <v>96</v>
      </c>
      <c r="CD5" s="72" t="s">
        <v>97</v>
      </c>
      <c r="CE5" s="72" t="s">
        <v>98</v>
      </c>
      <c r="CF5" s="72" t="s">
        <v>99</v>
      </c>
      <c r="CG5" s="72" t="s">
        <v>100</v>
      </c>
      <c r="CH5" s="72" t="s">
        <v>101</v>
      </c>
      <c r="CI5" s="72" t="s">
        <v>102</v>
      </c>
      <c r="CJ5" s="72" t="s">
        <v>103</v>
      </c>
      <c r="CK5" s="72" t="s">
        <v>104</v>
      </c>
      <c r="CL5" s="72" t="s">
        <v>94</v>
      </c>
      <c r="CM5" s="72" t="s">
        <v>95</v>
      </c>
      <c r="CN5" s="72" t="s">
        <v>96</v>
      </c>
      <c r="CO5" s="72" t="s">
        <v>97</v>
      </c>
      <c r="CP5" s="72" t="s">
        <v>98</v>
      </c>
      <c r="CQ5" s="72" t="s">
        <v>99</v>
      </c>
      <c r="CR5" s="72" t="s">
        <v>100</v>
      </c>
      <c r="CS5" s="72" t="s">
        <v>101</v>
      </c>
      <c r="CT5" s="72" t="s">
        <v>102</v>
      </c>
      <c r="CU5" s="72" t="s">
        <v>103</v>
      </c>
      <c r="CV5" s="72" t="s">
        <v>104</v>
      </c>
      <c r="CW5" s="72" t="s">
        <v>94</v>
      </c>
      <c r="CX5" s="72" t="s">
        <v>95</v>
      </c>
      <c r="CY5" s="72" t="s">
        <v>96</v>
      </c>
      <c r="CZ5" s="72" t="s">
        <v>97</v>
      </c>
      <c r="DA5" s="72" t="s">
        <v>98</v>
      </c>
      <c r="DB5" s="72" t="s">
        <v>99</v>
      </c>
      <c r="DC5" s="72" t="s">
        <v>100</v>
      </c>
      <c r="DD5" s="72" t="s">
        <v>101</v>
      </c>
      <c r="DE5" s="72" t="s">
        <v>102</v>
      </c>
      <c r="DF5" s="72" t="s">
        <v>103</v>
      </c>
      <c r="DG5" s="72" t="s">
        <v>104</v>
      </c>
      <c r="DH5" s="72" t="s">
        <v>94</v>
      </c>
      <c r="DI5" s="72" t="s">
        <v>95</v>
      </c>
      <c r="DJ5" s="72" t="s">
        <v>96</v>
      </c>
      <c r="DK5" s="72" t="s">
        <v>97</v>
      </c>
      <c r="DL5" s="72" t="s">
        <v>98</v>
      </c>
      <c r="DM5" s="72" t="s">
        <v>99</v>
      </c>
      <c r="DN5" s="72" t="s">
        <v>100</v>
      </c>
      <c r="DO5" s="72" t="s">
        <v>101</v>
      </c>
      <c r="DP5" s="72" t="s">
        <v>102</v>
      </c>
      <c r="DQ5" s="72" t="s">
        <v>103</v>
      </c>
      <c r="DR5" s="72" t="s">
        <v>104</v>
      </c>
      <c r="DS5" s="72" t="s">
        <v>94</v>
      </c>
      <c r="DT5" s="72" t="s">
        <v>95</v>
      </c>
      <c r="DU5" s="72" t="s">
        <v>96</v>
      </c>
      <c r="DV5" s="72" t="s">
        <v>97</v>
      </c>
      <c r="DW5" s="72" t="s">
        <v>98</v>
      </c>
      <c r="DX5" s="72" t="s">
        <v>99</v>
      </c>
      <c r="DY5" s="72" t="s">
        <v>100</v>
      </c>
      <c r="DZ5" s="72" t="s">
        <v>101</v>
      </c>
      <c r="EA5" s="72" t="s">
        <v>102</v>
      </c>
      <c r="EB5" s="72" t="s">
        <v>103</v>
      </c>
      <c r="EC5" s="72" t="s">
        <v>104</v>
      </c>
      <c r="ED5" s="72" t="s">
        <v>94</v>
      </c>
      <c r="EE5" s="72" t="s">
        <v>95</v>
      </c>
      <c r="EF5" s="72" t="s">
        <v>96</v>
      </c>
      <c r="EG5" s="72" t="s">
        <v>97</v>
      </c>
      <c r="EH5" s="72" t="s">
        <v>98</v>
      </c>
      <c r="EI5" s="72" t="s">
        <v>99</v>
      </c>
      <c r="EJ5" s="72" t="s">
        <v>100</v>
      </c>
      <c r="EK5" s="72" t="s">
        <v>101</v>
      </c>
      <c r="EL5" s="72" t="s">
        <v>102</v>
      </c>
      <c r="EM5" s="72" t="s">
        <v>103</v>
      </c>
      <c r="EN5" s="72" t="s">
        <v>104</v>
      </c>
    </row>
    <row r="6" spans="1:144" s="60" customFormat="1">
      <c r="A6" s="61" t="s">
        <v>105</v>
      </c>
      <c r="B6" s="66">
        <f t="shared" ref="B6:W6" si="1">B7</f>
        <v>2016</v>
      </c>
      <c r="C6" s="66">
        <f t="shared" si="1"/>
        <v>23035</v>
      </c>
      <c r="D6" s="66">
        <f t="shared" si="1"/>
        <v>47</v>
      </c>
      <c r="E6" s="66">
        <f t="shared" si="1"/>
        <v>1</v>
      </c>
      <c r="F6" s="66">
        <f t="shared" si="1"/>
        <v>0</v>
      </c>
      <c r="G6" s="66">
        <f t="shared" si="1"/>
        <v>0</v>
      </c>
      <c r="H6" s="66" t="str">
        <f t="shared" si="1"/>
        <v>青森県　今別町</v>
      </c>
      <c r="I6" s="66" t="str">
        <f t="shared" si="1"/>
        <v>法非適用</v>
      </c>
      <c r="J6" s="66" t="str">
        <f t="shared" si="1"/>
        <v>水道事業</v>
      </c>
      <c r="K6" s="66" t="str">
        <f t="shared" si="1"/>
        <v>簡易水道事業</v>
      </c>
      <c r="L6" s="66" t="str">
        <f t="shared" si="1"/>
        <v>D3</v>
      </c>
      <c r="M6" s="66">
        <f t="shared" si="1"/>
        <v>0</v>
      </c>
      <c r="N6" s="75" t="str">
        <f t="shared" si="1"/>
        <v>-</v>
      </c>
      <c r="O6" s="75" t="str">
        <f t="shared" si="1"/>
        <v>該当数値なし</v>
      </c>
      <c r="P6" s="75">
        <f t="shared" si="1"/>
        <v>96.93</v>
      </c>
      <c r="Q6" s="75">
        <f t="shared" si="1"/>
        <v>6520</v>
      </c>
      <c r="R6" s="75">
        <f t="shared" si="1"/>
        <v>2842</v>
      </c>
      <c r="S6" s="75">
        <f t="shared" si="1"/>
        <v>125.27</v>
      </c>
      <c r="T6" s="75">
        <f t="shared" si="1"/>
        <v>22.69</v>
      </c>
      <c r="U6" s="75">
        <f t="shared" si="1"/>
        <v>2717</v>
      </c>
      <c r="V6" s="75">
        <f t="shared" si="1"/>
        <v>12.5</v>
      </c>
      <c r="W6" s="75">
        <f t="shared" si="1"/>
        <v>217.36</v>
      </c>
      <c r="X6" s="81">
        <f t="shared" ref="X6:AG6" si="2">IF(X7="",NA(),X7)</f>
        <v>116.23</v>
      </c>
      <c r="Y6" s="81">
        <f t="shared" si="2"/>
        <v>112.94</v>
      </c>
      <c r="Z6" s="81">
        <f t="shared" si="2"/>
        <v>105.76</v>
      </c>
      <c r="AA6" s="81">
        <f t="shared" si="2"/>
        <v>96.04</v>
      </c>
      <c r="AB6" s="81">
        <f t="shared" si="2"/>
        <v>104.19</v>
      </c>
      <c r="AC6" s="81">
        <f t="shared" si="2"/>
        <v>74.52</v>
      </c>
      <c r="AD6" s="81">
        <f t="shared" si="2"/>
        <v>76.09</v>
      </c>
      <c r="AE6" s="81">
        <f t="shared" si="2"/>
        <v>75.87</v>
      </c>
      <c r="AF6" s="81">
        <f t="shared" si="2"/>
        <v>76.27</v>
      </c>
      <c r="AG6" s="81">
        <f t="shared" si="2"/>
        <v>77.56</v>
      </c>
      <c r="AH6" s="75" t="str">
        <f>IF(AH7="","",IF(AH7="-","【-】","【"&amp;SUBSTITUTE(TEXT(AH7,"#,##0.00"),"-","△")&amp;"】"))</f>
        <v>【76.78】</v>
      </c>
      <c r="AI6" s="75" t="e">
        <f t="shared" ref="AI6:AR6" si="3">IF(AI7="",NA(),AI7)</f>
        <v>#N/A</v>
      </c>
      <c r="AJ6" s="75" t="e">
        <f t="shared" si="3"/>
        <v>#N/A</v>
      </c>
      <c r="AK6" s="75" t="e">
        <f t="shared" si="3"/>
        <v>#N/A</v>
      </c>
      <c r="AL6" s="75" t="e">
        <f t="shared" si="3"/>
        <v>#N/A</v>
      </c>
      <c r="AM6" s="75" t="e">
        <f t="shared" si="3"/>
        <v>#N/A</v>
      </c>
      <c r="AN6" s="75" t="e">
        <f t="shared" si="3"/>
        <v>#N/A</v>
      </c>
      <c r="AO6" s="75" t="e">
        <f t="shared" si="3"/>
        <v>#N/A</v>
      </c>
      <c r="AP6" s="75" t="e">
        <f t="shared" si="3"/>
        <v>#N/A</v>
      </c>
      <c r="AQ6" s="75" t="e">
        <f t="shared" si="3"/>
        <v>#N/A</v>
      </c>
      <c r="AR6" s="75" t="e">
        <f t="shared" si="3"/>
        <v>#N/A</v>
      </c>
      <c r="AS6" s="75" t="str">
        <f>IF(AS7="","",IF(AS7="-","【-】","【"&amp;SUBSTITUTE(TEXT(AS7,"#,##0.00"),"-","△")&amp;"】"))</f>
        <v/>
      </c>
      <c r="AT6" s="75" t="e">
        <f t="shared" ref="AT6:BC6" si="4">IF(AT7="",NA(),AT7)</f>
        <v>#N/A</v>
      </c>
      <c r="AU6" s="75" t="e">
        <f t="shared" si="4"/>
        <v>#N/A</v>
      </c>
      <c r="AV6" s="75" t="e">
        <f t="shared" si="4"/>
        <v>#N/A</v>
      </c>
      <c r="AW6" s="75" t="e">
        <f t="shared" si="4"/>
        <v>#N/A</v>
      </c>
      <c r="AX6" s="75" t="e">
        <f t="shared" si="4"/>
        <v>#N/A</v>
      </c>
      <c r="AY6" s="75" t="e">
        <f t="shared" si="4"/>
        <v>#N/A</v>
      </c>
      <c r="AZ6" s="75" t="e">
        <f t="shared" si="4"/>
        <v>#N/A</v>
      </c>
      <c r="BA6" s="75" t="e">
        <f t="shared" si="4"/>
        <v>#N/A</v>
      </c>
      <c r="BB6" s="75" t="e">
        <f t="shared" si="4"/>
        <v>#N/A</v>
      </c>
      <c r="BC6" s="75" t="e">
        <f t="shared" si="4"/>
        <v>#N/A</v>
      </c>
      <c r="BD6" s="75" t="str">
        <f>IF(BD7="","",IF(BD7="-","【-】","【"&amp;SUBSTITUTE(TEXT(BD7,"#,##0.00"),"-","△")&amp;"】"))</f>
        <v/>
      </c>
      <c r="BE6" s="81">
        <f t="shared" ref="BE6:BN6" si="5">IF(BE7="",NA(),BE7)</f>
        <v>869.44</v>
      </c>
      <c r="BF6" s="81">
        <f t="shared" si="5"/>
        <v>840.93</v>
      </c>
      <c r="BG6" s="81">
        <f t="shared" si="5"/>
        <v>815.44</v>
      </c>
      <c r="BH6" s="81">
        <f t="shared" si="5"/>
        <v>1257.02</v>
      </c>
      <c r="BI6" s="81">
        <f t="shared" si="5"/>
        <v>1555.64</v>
      </c>
      <c r="BJ6" s="81">
        <f t="shared" si="5"/>
        <v>1108.26</v>
      </c>
      <c r="BK6" s="81">
        <f t="shared" si="5"/>
        <v>1113.76</v>
      </c>
      <c r="BL6" s="81">
        <f t="shared" si="5"/>
        <v>1125.69</v>
      </c>
      <c r="BM6" s="81">
        <f t="shared" si="5"/>
        <v>1134.67</v>
      </c>
      <c r="BN6" s="81">
        <f t="shared" si="5"/>
        <v>1144.79</v>
      </c>
      <c r="BO6" s="75" t="str">
        <f>IF(BO7="","",IF(BO7="-","【-】","【"&amp;SUBSTITUTE(TEXT(BO7,"#,##0.00"),"-","△")&amp;"】"))</f>
        <v>【1,280.76】</v>
      </c>
      <c r="BP6" s="81">
        <f t="shared" ref="BP6:BY6" si="6">IF(BP7="",NA(),BP7)</f>
        <v>82.64</v>
      </c>
      <c r="BQ6" s="81">
        <f t="shared" si="6"/>
        <v>87.61</v>
      </c>
      <c r="BR6" s="81">
        <f t="shared" si="6"/>
        <v>82.2</v>
      </c>
      <c r="BS6" s="81">
        <f t="shared" si="6"/>
        <v>83.9</v>
      </c>
      <c r="BT6" s="81">
        <f t="shared" si="6"/>
        <v>96.37</v>
      </c>
      <c r="BU6" s="81">
        <f t="shared" si="6"/>
        <v>19.77</v>
      </c>
      <c r="BV6" s="81">
        <f t="shared" si="6"/>
        <v>34.25</v>
      </c>
      <c r="BW6" s="81">
        <f t="shared" si="6"/>
        <v>46.48</v>
      </c>
      <c r="BX6" s="81">
        <f t="shared" si="6"/>
        <v>40.6</v>
      </c>
      <c r="BY6" s="81">
        <f t="shared" si="6"/>
        <v>56.04</v>
      </c>
      <c r="BZ6" s="75" t="str">
        <f>IF(BZ7="","",IF(BZ7="-","【-】","【"&amp;SUBSTITUTE(TEXT(BZ7,"#,##0.00"),"-","△")&amp;"】"))</f>
        <v>【53.06】</v>
      </c>
      <c r="CA6" s="81">
        <f t="shared" ref="CA6:CJ6" si="7">IF(CA7="",NA(),CA7)</f>
        <v>445.22</v>
      </c>
      <c r="CB6" s="81">
        <f t="shared" si="7"/>
        <v>414.17</v>
      </c>
      <c r="CC6" s="81">
        <f t="shared" si="7"/>
        <v>442.51</v>
      </c>
      <c r="CD6" s="81">
        <f t="shared" si="7"/>
        <v>429.84</v>
      </c>
      <c r="CE6" s="81">
        <f t="shared" si="7"/>
        <v>375.23</v>
      </c>
      <c r="CF6" s="81">
        <f t="shared" si="7"/>
        <v>878.73</v>
      </c>
      <c r="CG6" s="81">
        <f t="shared" si="7"/>
        <v>501.18</v>
      </c>
      <c r="CH6" s="81">
        <f t="shared" si="7"/>
        <v>376.61</v>
      </c>
      <c r="CI6" s="81">
        <f t="shared" si="7"/>
        <v>440.03</v>
      </c>
      <c r="CJ6" s="81">
        <f t="shared" si="7"/>
        <v>304.35000000000002</v>
      </c>
      <c r="CK6" s="75" t="str">
        <f>IF(CK7="","",IF(CK7="-","【-】","【"&amp;SUBSTITUTE(TEXT(CK7,"#,##0.00"),"-","△")&amp;"】"))</f>
        <v>【314.83】</v>
      </c>
      <c r="CL6" s="81">
        <f t="shared" ref="CL6:CU6" si="8">IF(CL7="",NA(),CL7)</f>
        <v>30.49</v>
      </c>
      <c r="CM6" s="81">
        <f t="shared" si="8"/>
        <v>29.12</v>
      </c>
      <c r="CN6" s="81">
        <f t="shared" si="8"/>
        <v>29.11</v>
      </c>
      <c r="CO6" s="81">
        <f t="shared" si="8"/>
        <v>29.04</v>
      </c>
      <c r="CP6" s="81">
        <f t="shared" si="8"/>
        <v>54.96</v>
      </c>
      <c r="CQ6" s="81">
        <f t="shared" si="8"/>
        <v>57.17</v>
      </c>
      <c r="CR6" s="81">
        <f t="shared" si="8"/>
        <v>57.55</v>
      </c>
      <c r="CS6" s="81">
        <f t="shared" si="8"/>
        <v>57.43</v>
      </c>
      <c r="CT6" s="81">
        <f t="shared" si="8"/>
        <v>57.29</v>
      </c>
      <c r="CU6" s="81">
        <f t="shared" si="8"/>
        <v>55.9</v>
      </c>
      <c r="CV6" s="75" t="str">
        <f>IF(CV7="","",IF(CV7="-","【-】","【"&amp;SUBSTITUTE(TEXT(CV7,"#,##0.00"),"-","△")&amp;"】"))</f>
        <v>【56.28】</v>
      </c>
      <c r="CW6" s="81">
        <f t="shared" ref="CW6:DF6" si="9">IF(CW7="",NA(),CW7)</f>
        <v>84.48</v>
      </c>
      <c r="CX6" s="81">
        <f t="shared" si="9"/>
        <v>87.24</v>
      </c>
      <c r="CY6" s="81">
        <f t="shared" si="9"/>
        <v>84.07</v>
      </c>
      <c r="CZ6" s="81">
        <f t="shared" si="9"/>
        <v>83.97</v>
      </c>
      <c r="DA6" s="81">
        <f t="shared" si="9"/>
        <v>83.63</v>
      </c>
      <c r="DB6" s="81">
        <f t="shared" si="9"/>
        <v>74.94</v>
      </c>
      <c r="DC6" s="81">
        <f t="shared" si="9"/>
        <v>74.14</v>
      </c>
      <c r="DD6" s="81">
        <f t="shared" si="9"/>
        <v>73.83</v>
      </c>
      <c r="DE6" s="81">
        <f t="shared" si="9"/>
        <v>73.69</v>
      </c>
      <c r="DF6" s="81">
        <f t="shared" si="9"/>
        <v>73.28</v>
      </c>
      <c r="DG6" s="75" t="str">
        <f>IF(DG7="","",IF(DG7="-","【-】","【"&amp;SUBSTITUTE(TEXT(DG7,"#,##0.00"),"-","△")&amp;"】"))</f>
        <v>【74.94】</v>
      </c>
      <c r="DH6" s="75" t="e">
        <f t="shared" ref="DH6:DQ6" si="10">IF(DH7="",NA(),DH7)</f>
        <v>#N/A</v>
      </c>
      <c r="DI6" s="75" t="e">
        <f t="shared" si="10"/>
        <v>#N/A</v>
      </c>
      <c r="DJ6" s="75" t="e">
        <f t="shared" si="10"/>
        <v>#N/A</v>
      </c>
      <c r="DK6" s="75" t="e">
        <f t="shared" si="10"/>
        <v>#N/A</v>
      </c>
      <c r="DL6" s="75" t="e">
        <f t="shared" si="10"/>
        <v>#N/A</v>
      </c>
      <c r="DM6" s="75" t="e">
        <f t="shared" si="10"/>
        <v>#N/A</v>
      </c>
      <c r="DN6" s="75" t="e">
        <f t="shared" si="10"/>
        <v>#N/A</v>
      </c>
      <c r="DO6" s="75" t="e">
        <f t="shared" si="10"/>
        <v>#N/A</v>
      </c>
      <c r="DP6" s="75" t="e">
        <f t="shared" si="10"/>
        <v>#N/A</v>
      </c>
      <c r="DQ6" s="75" t="e">
        <f t="shared" si="10"/>
        <v>#N/A</v>
      </c>
      <c r="DR6" s="75" t="str">
        <f>IF(DR7="","",IF(DR7="-","【-】","【"&amp;SUBSTITUTE(TEXT(DR7,"#,##0.00"),"-","△")&amp;"】"))</f>
        <v/>
      </c>
      <c r="DS6" s="75" t="e">
        <f t="shared" ref="DS6:EB6" si="11">IF(DS7="",NA(),DS7)</f>
        <v>#N/A</v>
      </c>
      <c r="DT6" s="75" t="e">
        <f t="shared" si="11"/>
        <v>#N/A</v>
      </c>
      <c r="DU6" s="75" t="e">
        <f t="shared" si="11"/>
        <v>#N/A</v>
      </c>
      <c r="DV6" s="75" t="e">
        <f t="shared" si="11"/>
        <v>#N/A</v>
      </c>
      <c r="DW6" s="75" t="e">
        <f t="shared" si="11"/>
        <v>#N/A</v>
      </c>
      <c r="DX6" s="75" t="e">
        <f t="shared" si="11"/>
        <v>#N/A</v>
      </c>
      <c r="DY6" s="75" t="e">
        <f t="shared" si="11"/>
        <v>#N/A</v>
      </c>
      <c r="DZ6" s="75" t="e">
        <f t="shared" si="11"/>
        <v>#N/A</v>
      </c>
      <c r="EA6" s="75" t="e">
        <f t="shared" si="11"/>
        <v>#N/A</v>
      </c>
      <c r="EB6" s="75" t="e">
        <f t="shared" si="11"/>
        <v>#N/A</v>
      </c>
      <c r="EC6" s="75" t="str">
        <f>IF(EC7="","",IF(EC7="-","【-】","【"&amp;SUBSTITUTE(TEXT(EC7,"#,##0.00"),"-","△")&amp;"】"))</f>
        <v/>
      </c>
      <c r="ED6" s="75">
        <f t="shared" ref="ED6:EM6" si="12">IF(ED7="",NA(),ED7)</f>
        <v>0</v>
      </c>
      <c r="EE6" s="75">
        <f t="shared" si="12"/>
        <v>0</v>
      </c>
      <c r="EF6" s="81">
        <f t="shared" si="12"/>
        <v>0.5</v>
      </c>
      <c r="EG6" s="75">
        <f t="shared" si="12"/>
        <v>0</v>
      </c>
      <c r="EH6" s="75">
        <f t="shared" si="12"/>
        <v>0</v>
      </c>
      <c r="EI6" s="81">
        <f t="shared" si="12"/>
        <v>0.46</v>
      </c>
      <c r="EJ6" s="81">
        <f t="shared" si="12"/>
        <v>0.8</v>
      </c>
      <c r="EK6" s="81">
        <f t="shared" si="12"/>
        <v>0.69</v>
      </c>
      <c r="EL6" s="81">
        <f t="shared" si="12"/>
        <v>0.65</v>
      </c>
      <c r="EM6" s="81">
        <f t="shared" si="12"/>
        <v>0.53</v>
      </c>
      <c r="EN6" s="75" t="str">
        <f>IF(EN7="","",IF(EN7="-","【-】","【"&amp;SUBSTITUTE(TEXT(EN7,"#,##0.00"),"-","△")&amp;"】"))</f>
        <v>【0.59】</v>
      </c>
    </row>
    <row r="7" spans="1:144" s="60" customFormat="1">
      <c r="A7" s="61"/>
      <c r="B7" s="67">
        <v>2016</v>
      </c>
      <c r="C7" s="67">
        <v>23035</v>
      </c>
      <c r="D7" s="67">
        <v>47</v>
      </c>
      <c r="E7" s="67">
        <v>1</v>
      </c>
      <c r="F7" s="67">
        <v>0</v>
      </c>
      <c r="G7" s="67">
        <v>0</v>
      </c>
      <c r="H7" s="67" t="s">
        <v>106</v>
      </c>
      <c r="I7" s="67" t="s">
        <v>107</v>
      </c>
      <c r="J7" s="67" t="s">
        <v>108</v>
      </c>
      <c r="K7" s="67" t="s">
        <v>109</v>
      </c>
      <c r="L7" s="67" t="s">
        <v>110</v>
      </c>
      <c r="M7" s="67"/>
      <c r="N7" s="76" t="s">
        <v>63</v>
      </c>
      <c r="O7" s="76" t="s">
        <v>111</v>
      </c>
      <c r="P7" s="76">
        <v>96.93</v>
      </c>
      <c r="Q7" s="76">
        <v>6520</v>
      </c>
      <c r="R7" s="76">
        <v>2842</v>
      </c>
      <c r="S7" s="76">
        <v>125.27</v>
      </c>
      <c r="T7" s="76">
        <v>22.69</v>
      </c>
      <c r="U7" s="76">
        <v>2717</v>
      </c>
      <c r="V7" s="76">
        <v>12.5</v>
      </c>
      <c r="W7" s="76">
        <v>217.36</v>
      </c>
      <c r="X7" s="76">
        <v>116.23</v>
      </c>
      <c r="Y7" s="76">
        <v>112.94</v>
      </c>
      <c r="Z7" s="76">
        <v>105.76</v>
      </c>
      <c r="AA7" s="76">
        <v>96.04</v>
      </c>
      <c r="AB7" s="76">
        <v>104.19</v>
      </c>
      <c r="AC7" s="76">
        <v>74.52</v>
      </c>
      <c r="AD7" s="76">
        <v>76.09</v>
      </c>
      <c r="AE7" s="76">
        <v>75.87</v>
      </c>
      <c r="AF7" s="76">
        <v>76.27</v>
      </c>
      <c r="AG7" s="76">
        <v>77.56</v>
      </c>
      <c r="AH7" s="76">
        <v>76.78</v>
      </c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>
        <v>869.44</v>
      </c>
      <c r="BF7" s="76">
        <v>840.93</v>
      </c>
      <c r="BG7" s="76">
        <v>815.44</v>
      </c>
      <c r="BH7" s="76">
        <v>1257.02</v>
      </c>
      <c r="BI7" s="76">
        <v>1555.64</v>
      </c>
      <c r="BJ7" s="76">
        <v>1108.26</v>
      </c>
      <c r="BK7" s="76">
        <v>1113.76</v>
      </c>
      <c r="BL7" s="76">
        <v>1125.69</v>
      </c>
      <c r="BM7" s="76">
        <v>1134.67</v>
      </c>
      <c r="BN7" s="76">
        <v>1144.79</v>
      </c>
      <c r="BO7" s="76">
        <v>1280.76</v>
      </c>
      <c r="BP7" s="76">
        <v>82.64</v>
      </c>
      <c r="BQ7" s="76">
        <v>87.61</v>
      </c>
      <c r="BR7" s="76">
        <v>82.2</v>
      </c>
      <c r="BS7" s="76">
        <v>83.9</v>
      </c>
      <c r="BT7" s="76">
        <v>96.37</v>
      </c>
      <c r="BU7" s="76">
        <v>19.77</v>
      </c>
      <c r="BV7" s="76">
        <v>34.25</v>
      </c>
      <c r="BW7" s="76">
        <v>46.48</v>
      </c>
      <c r="BX7" s="76">
        <v>40.6</v>
      </c>
      <c r="BY7" s="76">
        <v>56.04</v>
      </c>
      <c r="BZ7" s="76">
        <v>53.06</v>
      </c>
      <c r="CA7" s="76">
        <v>445.22</v>
      </c>
      <c r="CB7" s="76">
        <v>414.17</v>
      </c>
      <c r="CC7" s="76">
        <v>442.51</v>
      </c>
      <c r="CD7" s="76">
        <v>429.84</v>
      </c>
      <c r="CE7" s="76">
        <v>375.23</v>
      </c>
      <c r="CF7" s="76">
        <v>878.73</v>
      </c>
      <c r="CG7" s="76">
        <v>501.18</v>
      </c>
      <c r="CH7" s="76">
        <v>376.61</v>
      </c>
      <c r="CI7" s="76">
        <v>440.03</v>
      </c>
      <c r="CJ7" s="76">
        <v>304.35000000000002</v>
      </c>
      <c r="CK7" s="76">
        <v>314.83</v>
      </c>
      <c r="CL7" s="76">
        <v>30.49</v>
      </c>
      <c r="CM7" s="76">
        <v>29.12</v>
      </c>
      <c r="CN7" s="76">
        <v>29.11</v>
      </c>
      <c r="CO7" s="76">
        <v>29.04</v>
      </c>
      <c r="CP7" s="76">
        <v>54.96</v>
      </c>
      <c r="CQ7" s="76">
        <v>57.17</v>
      </c>
      <c r="CR7" s="76">
        <v>57.55</v>
      </c>
      <c r="CS7" s="76">
        <v>57.43</v>
      </c>
      <c r="CT7" s="76">
        <v>57.29</v>
      </c>
      <c r="CU7" s="76">
        <v>55.9</v>
      </c>
      <c r="CV7" s="76">
        <v>56.28</v>
      </c>
      <c r="CW7" s="76">
        <v>84.48</v>
      </c>
      <c r="CX7" s="76">
        <v>87.24</v>
      </c>
      <c r="CY7" s="76">
        <v>84.07</v>
      </c>
      <c r="CZ7" s="76">
        <v>83.97</v>
      </c>
      <c r="DA7" s="76">
        <v>83.63</v>
      </c>
      <c r="DB7" s="76">
        <v>74.94</v>
      </c>
      <c r="DC7" s="76">
        <v>74.14</v>
      </c>
      <c r="DD7" s="76">
        <v>73.83</v>
      </c>
      <c r="DE7" s="76">
        <v>73.69</v>
      </c>
      <c r="DF7" s="76">
        <v>73.28</v>
      </c>
      <c r="DG7" s="76">
        <v>74.94</v>
      </c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>
        <v>0</v>
      </c>
      <c r="EE7" s="76">
        <v>0</v>
      </c>
      <c r="EF7" s="76">
        <v>0.5</v>
      </c>
      <c r="EG7" s="76">
        <v>0</v>
      </c>
      <c r="EH7" s="76">
        <v>0</v>
      </c>
      <c r="EI7" s="76">
        <v>0.46</v>
      </c>
      <c r="EJ7" s="76">
        <v>0.8</v>
      </c>
      <c r="EK7" s="76">
        <v>0.69</v>
      </c>
      <c r="EL7" s="76">
        <v>0.65</v>
      </c>
      <c r="EM7" s="76">
        <v>0.53</v>
      </c>
      <c r="EN7" s="76">
        <v>0.59</v>
      </c>
    </row>
    <row r="8" spans="1:144"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</row>
    <row r="9" spans="1:144">
      <c r="A9" s="62"/>
      <c r="B9" s="62" t="s">
        <v>112</v>
      </c>
      <c r="C9" s="62" t="s">
        <v>113</v>
      </c>
      <c r="D9" s="62" t="s">
        <v>114</v>
      </c>
      <c r="E9" s="62" t="s">
        <v>115</v>
      </c>
      <c r="F9" s="62" t="s">
        <v>116</v>
      </c>
      <c r="X9" s="82"/>
      <c r="Y9" s="82"/>
      <c r="Z9" s="82"/>
      <c r="AA9" s="82"/>
      <c r="AB9" s="82"/>
      <c r="AC9" s="82"/>
      <c r="AD9" s="82"/>
      <c r="AE9" s="82"/>
      <c r="AF9" s="82"/>
      <c r="AG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D9" s="82"/>
      <c r="EE9" s="82"/>
      <c r="EF9" s="82"/>
      <c r="EG9" s="82"/>
      <c r="EH9" s="82"/>
      <c r="EI9" s="82"/>
      <c r="EJ9" s="82"/>
      <c r="EK9" s="82"/>
      <c r="EL9" s="82"/>
      <c r="EM9" s="82"/>
    </row>
    <row r="10" spans="1:144">
      <c r="A10" s="62" t="s">
        <v>62</v>
      </c>
      <c r="B10" s="68">
        <f>DATEVALUE($B$6-4&amp;"年1月1日")</f>
        <v>40909</v>
      </c>
      <c r="C10" s="68">
        <f>DATEVALUE($B$6-3&amp;"年1月1日")</f>
        <v>41275</v>
      </c>
      <c r="D10" s="68">
        <f>DATEVALUE($B$6-2&amp;"年1月1日")</f>
        <v>41640</v>
      </c>
      <c r="E10" s="68">
        <f>DATEVALUE($B$6-1&amp;"年1月1日")</f>
        <v>42005</v>
      </c>
      <c r="F10" s="68">
        <f>DATEVALUE($B$6&amp;"年1月1日")</f>
        <v>42370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7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3.2.4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kensetsu4</cp:lastModifiedBy>
  <dcterms:created xsi:type="dcterms:W3CDTF">2017-12-25T01:40:48Z</dcterms:created>
  <dcterms:modified xsi:type="dcterms:W3CDTF">2018-02-06T02:43:33Z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2018-02-06T02:43:33Z</vt:filetime>
  </property>
</Properties>
</file>