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4g9901.HIRAKAWA\Desktop\【回答】経営比較分析表\"/>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AT10" i="4"/>
  <c r="AL10" i="4"/>
  <c r="W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<sst xmlns="http://schemas.openxmlformats.org/spreadsheetml/2006/main" count="237" uniqueCount="124">
  <si>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</si>
  <si>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</si>
  <si>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</si>
  <si>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</si>
  <si>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</si>
  <si>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</si>
  <si>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</si>
  <si>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</si>
  <si>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</si>
  <si>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</si>
  <si>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</si>
  <si>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</si>
  <si>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</si>
  <si>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</si>
  <si>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</si>
  <si>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</si>
  <si>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</si>
  <si>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</si>
  <si>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</si>
  <si>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</si>
  <si>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</si>
  <si>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</si>
  <si>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</si>
  <si>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</si>
  <si>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</si>
  <si>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</si>
  <si>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</si>
  <si>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</si>
  <si>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</si>
  <si>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</si>
  <si>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</si>
  <si>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</si>
  <si>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</si>
  <si>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</si>
  <si>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</si>
  <si>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</si>
  <si>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</si>
  <si>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</si>
  <si>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</si>
  <si>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</si>
  <si>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</si>
  <si>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</si>
  <si>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</si>
  <si>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</si>
  <si>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</si>
  <si>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</si>
  <si>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</si>
  <si>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</si>
  <si>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</si>
  <si>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</si>
  <si>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</si>
  <si>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</si>
  <si>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</si>
  <si>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</si>
  <si>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</si>
  <si>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</si>
  <si>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</si>
  <si>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</si>
  <si>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</si>
  <si>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</si>
  <si>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</si>
  <si>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</si>
  <si>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</si>
  <si>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</si>
  <si>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</si>
  <si>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</si>
  <si>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</si>
  <si>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</si>
  <si>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</si>
  <si>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</si>
  <si>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</si>
  <si>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</si>
  <si>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</si>
  <si>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</si>
  <si>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</si>
  <si>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</si>
  <si>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</si>
  <si>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</si>
  <si>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</si>
  <si>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</si>
  <si>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</si>
  <si>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</si>
  <si>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</si>
  <si>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</si>
  <si>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</si>
  <si>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</si>
  <si>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</si>
  <si>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</si>
  <si>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</si>
  <si>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</si>
  <si>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</si>
  <si>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</si>
  <si>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</si>
  <si>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</si>
  <si>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</si>
  <si>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</si>
  <si>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</si>
  <si>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</si>
  <si>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</si>
  <si>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</si>
  <si>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</si>
  <si>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</si>
  <si>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</si>
  <si>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</si>
  <si>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</si>
  <si>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</si>
  <si>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</si>
  <si>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</si>
  <si>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平川市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</si>
  <si>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</si>
  <si>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</si>
  <si>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</si>
  <si>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</si>
  <si>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</si>
  <si>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</si>
  <si>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</si>
  <si>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</si>
  <si>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</si>
  <si>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</si>
  <si>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</si>
  <si>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管路更新について、法的耐用年数を経過していないため、現在管路更新は実施していない。</t>
    <rPh sb="1" eb="3">
      <t>カンロ</t>
    </rPh>
    <rPh sb="3" eb="5">
      <t>コウシン</t>
    </rPh>
    <rPh sb="10" eb="12">
      <t>ホウテキ</t>
    </rPh>
    <rPh sb="12" eb="14">
      <t>タイヨウ</t>
    </rPh>
    <rPh sb="14" eb="16">
      <t>ネンスウ</t>
    </rPh>
    <rPh sb="17" eb="19">
      <t>ケイカ</t>
    </rPh>
    <rPh sb="27" eb="29">
      <t>ゲンザイ</t>
    </rPh>
    <rPh sb="29" eb="31">
      <t>カンロ</t>
    </rPh>
    <rPh sb="31" eb="33">
      <t>コウシン</t>
    </rPh>
    <rPh sb="34" eb="36">
      <t>ジッシ</t>
    </rPh>
    <phoneticPr fontId="4"/>
  </si>
  <si>
    <t>非設置</t>
    <rPh sb="0" eb="1">
      <t>ヒ</t>
    </rPh>
    <rPh sb="1" eb="3">
      <t>セッチ</t>
    </rPh>
    <phoneticPr fontId="4"/>
  </si>
  <si>
    <t>　収益的収支比率、料金回収率及び給水原価は類似団体平均と比較して良好な数値であり、現時点においては健全な経営を維持している状況である。
　今後は、人口減少に伴う給水収益の減少や経年劣化により管路や設備等の更新費用の増加が見込まれるため、経営・資産等の状況を的確に把握して経営基盤の計画的な強化と財政マネジメントの向上に取り組んでいく必要がある。</t>
    <rPh sb="1" eb="4">
      <t>シュウエキテキ</t>
    </rPh>
    <rPh sb="4" eb="6">
      <t>シュウシ</t>
    </rPh>
    <rPh sb="6" eb="8">
      <t>ヒリツ</t>
    </rPh>
    <rPh sb="9" eb="11">
      <t>リョウキン</t>
    </rPh>
    <rPh sb="11" eb="13">
      <t>カイシュウ</t>
    </rPh>
    <rPh sb="13" eb="14">
      <t>リツ</t>
    </rPh>
    <rPh sb="14" eb="15">
      <t>オヨ</t>
    </rPh>
    <rPh sb="16" eb="18">
      <t>キュウスイ</t>
    </rPh>
    <rPh sb="18" eb="20">
      <t>ゲンカ</t>
    </rPh>
    <rPh sb="21" eb="23">
      <t>ルイジ</t>
    </rPh>
    <rPh sb="23" eb="25">
      <t>ダンタイ</t>
    </rPh>
    <rPh sb="25" eb="27">
      <t>ヘイキン</t>
    </rPh>
    <rPh sb="28" eb="30">
      <t>ヒカク</t>
    </rPh>
    <rPh sb="32" eb="34">
      <t>リョウコウ</t>
    </rPh>
    <rPh sb="35" eb="37">
      <t>スウチ</t>
    </rPh>
    <rPh sb="41" eb="44">
      <t>ゲンジテン</t>
    </rPh>
    <rPh sb="49" eb="51">
      <t>ケンゼン</t>
    </rPh>
    <rPh sb="52" eb="54">
      <t>ケイエイ</t>
    </rPh>
    <rPh sb="55" eb="57">
      <t>イジ</t>
    </rPh>
    <rPh sb="61" eb="63">
      <t>ジョウキョウ</t>
    </rPh>
    <rPh sb="69" eb="71">
      <t>コンゴ</t>
    </rPh>
    <rPh sb="73" eb="75">
      <t>ジンコウ</t>
    </rPh>
    <rPh sb="75" eb="77">
      <t>ゲンショウ</t>
    </rPh>
    <rPh sb="78" eb="79">
      <t>トモナ</t>
    </rPh>
    <rPh sb="80" eb="82">
      <t>キュウスイ</t>
    </rPh>
    <rPh sb="82" eb="84">
      <t>シュウエキ</t>
    </rPh>
    <rPh sb="85" eb="87">
      <t>ゲンショウ</t>
    </rPh>
    <rPh sb="88" eb="90">
      <t>ケイネン</t>
    </rPh>
    <rPh sb="90" eb="92">
      <t>レッカ</t>
    </rPh>
    <rPh sb="95" eb="97">
      <t>カンロ</t>
    </rPh>
    <rPh sb="98" eb="100">
      <t>セツビ</t>
    </rPh>
    <rPh sb="100" eb="101">
      <t>トウ</t>
    </rPh>
    <rPh sb="102" eb="104">
      <t>コウシン</t>
    </rPh>
    <rPh sb="104" eb="106">
      <t>ヒヨウ</t>
    </rPh>
    <rPh sb="107" eb="109">
      <t>ゾウカ</t>
    </rPh>
    <rPh sb="110" eb="112">
      <t>ミコ</t>
    </rPh>
    <rPh sb="118" eb="120">
      <t>ケイエイ</t>
    </rPh>
    <rPh sb="121" eb="123">
      <t>シサン</t>
    </rPh>
    <rPh sb="123" eb="124">
      <t>トウ</t>
    </rPh>
    <rPh sb="125" eb="127">
      <t>ジョウキョウ</t>
    </rPh>
    <rPh sb="128" eb="130">
      <t>テキカク</t>
    </rPh>
    <rPh sb="131" eb="133">
      <t>ハアク</t>
    </rPh>
    <rPh sb="135" eb="137">
      <t>ケイエイ</t>
    </rPh>
    <rPh sb="137" eb="139">
      <t>キバン</t>
    </rPh>
    <rPh sb="140" eb="143">
      <t>ケイカクテキ</t>
    </rPh>
    <rPh sb="144" eb="146">
      <t>キョウカ</t>
    </rPh>
    <rPh sb="147" eb="149">
      <t>ザイセイ</t>
    </rPh>
    <rPh sb="156" eb="158">
      <t>コウジョウ</t>
    </rPh>
    <rPh sb="159" eb="160">
      <t>ト</t>
    </rPh>
    <rPh sb="161" eb="162">
      <t>ク</t>
    </rPh>
    <rPh sb="166" eb="168">
      <t>ヒツヨウ</t>
    </rPh>
    <phoneticPr fontId="4"/>
  </si>
  <si>
    <t>①収益的収支比率について
　地方債の繰上償還を行ったH25年度を除く過去5年間において100％を超えており、安定した経営状況である。
②施設利用率について
　当初計画時に比べて、人口が大幅に減少したため必要水量が少なくなり、過去5年間の施設利用率は10％程度の低い水準となっている。</t>
    <rPh sb="1" eb="4">
      <t>シュウエキテキ</t>
    </rPh>
    <rPh sb="4" eb="6">
      <t>シュウシ</t>
    </rPh>
    <rPh sb="6" eb="8">
      <t>ヒリツ</t>
    </rPh>
    <rPh sb="14" eb="17">
      <t>チホウサイ</t>
    </rPh>
    <rPh sb="18" eb="20">
      <t>クリアゲ</t>
    </rPh>
    <rPh sb="20" eb="22">
      <t>ショウカン</t>
    </rPh>
    <rPh sb="23" eb="24">
      <t>オコナ</t>
    </rPh>
    <rPh sb="29" eb="31">
      <t>ネンド</t>
    </rPh>
    <rPh sb="32" eb="33">
      <t>ノゾ</t>
    </rPh>
    <rPh sb="34" eb="36">
      <t>カコ</t>
    </rPh>
    <rPh sb="37" eb="39">
      <t>ネンカン</t>
    </rPh>
    <rPh sb="48" eb="49">
      <t>コ</t>
    </rPh>
    <rPh sb="54" eb="56">
      <t>アンテイ</t>
    </rPh>
    <rPh sb="58" eb="60">
      <t>ケイエイ</t>
    </rPh>
    <rPh sb="60" eb="62">
      <t>ジョウキョウ</t>
    </rPh>
    <rPh sb="68" eb="70">
      <t>シセツ</t>
    </rPh>
    <rPh sb="70" eb="73">
      <t>リヨウリツ</t>
    </rPh>
    <rPh sb="79" eb="81">
      <t>トウショ</t>
    </rPh>
    <rPh sb="81" eb="83">
      <t>ケイカク</t>
    </rPh>
    <rPh sb="83" eb="84">
      <t>ジ</t>
    </rPh>
    <rPh sb="85" eb="86">
      <t>クラ</t>
    </rPh>
    <rPh sb="89" eb="91">
      <t>ジンコウ</t>
    </rPh>
    <rPh sb="92" eb="94">
      <t>オオハバ</t>
    </rPh>
    <rPh sb="95" eb="97">
      <t>ゲンショウ</t>
    </rPh>
    <rPh sb="101" eb="103">
      <t>ヒツヨウ</t>
    </rPh>
    <rPh sb="103" eb="104">
      <t>スイ</t>
    </rPh>
    <rPh sb="104" eb="105">
      <t>リョウ</t>
    </rPh>
    <rPh sb="106" eb="107">
      <t>スク</t>
    </rPh>
    <rPh sb="112" eb="114">
      <t>カコ</t>
    </rPh>
    <rPh sb="115" eb="117">
      <t>ネンカン</t>
    </rPh>
    <rPh sb="118" eb="120">
      <t>シセツ</t>
    </rPh>
    <rPh sb="120" eb="123">
      <t>リヨウリツ</t>
    </rPh>
    <rPh sb="127" eb="129">
      <t>テイド</t>
    </rPh>
    <rPh sb="130" eb="131">
      <t>ヒク</t>
    </rPh>
    <rPh sb="132" eb="134">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</si>
</sst>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592032"/>
        <c:axId val="18328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83592032"/>
        <c:axId val="183282592"/>
      </c:lineChart>
      <c:dateAx>
        <c:axId val="183592032"/>
        <c:scaling>
          <c:orientation val="minMax"/>
        </c:scaling>
        <c:delete val="1"/>
        <c:axPos val="b"/>
        <c:numFmt formatCode="ge" sourceLinked="1"/>
        <c:majorTickMark val="none"/>
        <c:minorTickMark val="none"/>
        <c:tickLblPos val="none"/>
        <c:crossAx val="183282592"/>
        <c:crosses val="autoZero"/>
        <c:auto val="1"/>
        <c:lblOffset val="100"/>
        <c:baseTimeUnit val="years"/>
      </c:dateAx>
      <c:valAx>
        <c:axId val="1832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5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11.43</c:v>
                </c:pt>
                <c:pt idx="1">
                  <c:v>10.86</c:v>
                </c:pt>
                <c:pt idx="2">
                  <c:v>11.58</c:v>
                </c:pt>
                <c:pt idx="3">
                  <c:v>10.7</c:v>
                </c:pt>
                <c:pt idx="4">
                  <c:v>11.82</c:v>
                </c:pt>
              </c:numCache>
            </c:numRef>
          </c:val>
        </c:ser>
        <c:dLbls>
          <c:showLegendKey val="0"/>
          <c:showVal val="0"/>
          <c:showCatName val="0"/>
          <c:showSerName val="0"/>
          <c:showPercent val="0"/>
          <c:showBubbleSize val="0"/>
        </c:dLbls>
        <c:gapWidth val="150"/>
        <c:axId val="184589960"/>
        <c:axId val="18459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84589960"/>
        <c:axId val="184590352"/>
      </c:lineChart>
      <c:dateAx>
        <c:axId val="184589960"/>
        <c:scaling>
          <c:orientation val="minMax"/>
        </c:scaling>
        <c:delete val="1"/>
        <c:axPos val="b"/>
        <c:numFmt formatCode="ge" sourceLinked="1"/>
        <c:majorTickMark val="none"/>
        <c:minorTickMark val="none"/>
        <c:tickLblPos val="none"/>
        <c:crossAx val="184590352"/>
        <c:crosses val="autoZero"/>
        <c:auto val="1"/>
        <c:lblOffset val="100"/>
        <c:baseTimeUnit val="years"/>
      </c:dateAx>
      <c:valAx>
        <c:axId val="18459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8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c:v>
                </c:pt>
                <c:pt idx="1">
                  <c:v>88.17</c:v>
                </c:pt>
                <c:pt idx="2">
                  <c:v>76.44</c:v>
                </c:pt>
                <c:pt idx="3">
                  <c:v>78.47</c:v>
                </c:pt>
                <c:pt idx="4">
                  <c:v>84.98</c:v>
                </c:pt>
              </c:numCache>
            </c:numRef>
          </c:val>
        </c:ser>
        <c:dLbls>
          <c:showLegendKey val="0"/>
          <c:showVal val="0"/>
          <c:showCatName val="0"/>
          <c:showSerName val="0"/>
          <c:showPercent val="0"/>
          <c:showBubbleSize val="0"/>
        </c:dLbls>
        <c:gapWidth val="150"/>
        <c:axId val="184775016"/>
        <c:axId val="18477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84775016"/>
        <c:axId val="184775408"/>
      </c:lineChart>
      <c:dateAx>
        <c:axId val="184775016"/>
        <c:scaling>
          <c:orientation val="minMax"/>
        </c:scaling>
        <c:delete val="1"/>
        <c:axPos val="b"/>
        <c:numFmt formatCode="ge" sourceLinked="1"/>
        <c:majorTickMark val="none"/>
        <c:minorTickMark val="none"/>
        <c:tickLblPos val="none"/>
        <c:crossAx val="184775408"/>
        <c:crosses val="autoZero"/>
        <c:auto val="1"/>
        <c:lblOffset val="100"/>
        <c:baseTimeUnit val="years"/>
      </c:dateAx>
      <c:valAx>
        <c:axId val="18477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7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119.84</c:v>
                </c:pt>
                <c:pt idx="1">
                  <c:v>20.12</c:v>
                </c:pt>
                <c:pt idx="2">
                  <c:v>137.81</c:v>
                </c:pt>
                <c:pt idx="3">
                  <c:v>143.94999999999999</c:v>
                </c:pt>
                <c:pt idx="4">
                  <c:v>121.69</c:v>
                </c:pt>
              </c:numCache>
            </c:numRef>
          </c:val>
        </c:ser>
        <c:dLbls>
          <c:showLegendKey val="0"/>
          <c:showVal val="0"/>
          <c:showCatName val="0"/>
          <c:showSerName val="0"/>
          <c:showPercent val="0"/>
          <c:showBubbleSize val="0"/>
        </c:dLbls>
        <c:gapWidth val="150"/>
        <c:axId val="183698072"/>
        <c:axId val="1847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83698072"/>
        <c:axId val="184730528"/>
      </c:lineChart>
      <c:dateAx>
        <c:axId val="183698072"/>
        <c:scaling>
          <c:orientation val="minMax"/>
        </c:scaling>
        <c:delete val="1"/>
        <c:axPos val="b"/>
        <c:numFmt formatCode="ge" sourceLinked="1"/>
        <c:majorTickMark val="none"/>
        <c:minorTickMark val="none"/>
        <c:tickLblPos val="none"/>
        <c:crossAx val="184730528"/>
        <c:crosses val="autoZero"/>
        <c:auto val="1"/>
        <c:lblOffset val="100"/>
        <c:baseTimeUnit val="years"/>
      </c:dateAx>
      <c:valAx>
        <c:axId val="1847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9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278544"/>
        <c:axId val="18432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278544"/>
        <c:axId val="184320136"/>
      </c:lineChart>
      <c:dateAx>
        <c:axId val="184278544"/>
        <c:scaling>
          <c:orientation val="minMax"/>
        </c:scaling>
        <c:delete val="1"/>
        <c:axPos val="b"/>
        <c:numFmt formatCode="ge" sourceLinked="1"/>
        <c:majorTickMark val="none"/>
        <c:minorTickMark val="none"/>
        <c:tickLblPos val="none"/>
        <c:crossAx val="184320136"/>
        <c:crosses val="autoZero"/>
        <c:auto val="1"/>
        <c:lblOffset val="100"/>
        <c:baseTimeUnit val="years"/>
      </c:dateAx>
      <c:valAx>
        <c:axId val="18432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7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944872"/>
        <c:axId val="18294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944872"/>
        <c:axId val="182945264"/>
      </c:lineChart>
      <c:dateAx>
        <c:axId val="182944872"/>
        <c:scaling>
          <c:orientation val="minMax"/>
        </c:scaling>
        <c:delete val="1"/>
        <c:axPos val="b"/>
        <c:numFmt formatCode="ge" sourceLinked="1"/>
        <c:majorTickMark val="none"/>
        <c:minorTickMark val="none"/>
        <c:tickLblPos val="none"/>
        <c:crossAx val="182945264"/>
        <c:crosses val="autoZero"/>
        <c:auto val="1"/>
        <c:lblOffset val="100"/>
        <c:baseTimeUnit val="years"/>
      </c:dateAx>
      <c:valAx>
        <c:axId val="18294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4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946832"/>
        <c:axId val="18294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946832"/>
        <c:axId val="182947224"/>
      </c:lineChart>
      <c:dateAx>
        <c:axId val="182946832"/>
        <c:scaling>
          <c:orientation val="minMax"/>
        </c:scaling>
        <c:delete val="1"/>
        <c:axPos val="b"/>
        <c:numFmt formatCode="ge" sourceLinked="1"/>
        <c:majorTickMark val="none"/>
        <c:minorTickMark val="none"/>
        <c:tickLblPos val="none"/>
        <c:crossAx val="182947224"/>
        <c:crosses val="autoZero"/>
        <c:auto val="1"/>
        <c:lblOffset val="100"/>
        <c:baseTimeUnit val="years"/>
      </c:dateAx>
      <c:valAx>
        <c:axId val="18294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4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946440"/>
        <c:axId val="1844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946440"/>
        <c:axId val="184484064"/>
      </c:lineChart>
      <c:dateAx>
        <c:axId val="182946440"/>
        <c:scaling>
          <c:orientation val="minMax"/>
        </c:scaling>
        <c:delete val="1"/>
        <c:axPos val="b"/>
        <c:numFmt formatCode="ge" sourceLinked="1"/>
        <c:majorTickMark val="none"/>
        <c:minorTickMark val="none"/>
        <c:tickLblPos val="none"/>
        <c:crossAx val="184484064"/>
        <c:crosses val="autoZero"/>
        <c:auto val="1"/>
        <c:lblOffset val="100"/>
        <c:baseTimeUnit val="years"/>
      </c:dateAx>
      <c:valAx>
        <c:axId val="18448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4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formatCode="#,##0.00;&quot;△&quot;#,##0.00;&quot;-&quot;">
                  <c:v>575.88</c:v>
                </c:pt>
                <c:pt idx="1">
                  <c:v>0</c:v>
                </c:pt>
                <c:pt idx="2">
                  <c:v>0</c:v>
                </c:pt>
                <c:pt idx="3">
                  <c:v>0</c:v>
                </c:pt>
                <c:pt idx="4">
                  <c:v>0</c:v>
                </c:pt>
              </c:numCache>
            </c:numRef>
          </c:val>
        </c:ser>
        <c:dLbls>
          <c:showLegendKey val="0"/>
          <c:showVal val="0"/>
          <c:showCatName val="0"/>
          <c:showSerName val="0"/>
          <c:showPercent val="0"/>
          <c:showBubbleSize val="0"/>
        </c:dLbls>
        <c:gapWidth val="150"/>
        <c:axId val="184485240"/>
        <c:axId val="18458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84485240"/>
        <c:axId val="184587216"/>
      </c:lineChart>
      <c:dateAx>
        <c:axId val="184485240"/>
        <c:scaling>
          <c:orientation val="minMax"/>
        </c:scaling>
        <c:delete val="1"/>
        <c:axPos val="b"/>
        <c:numFmt formatCode="ge" sourceLinked="1"/>
        <c:majorTickMark val="none"/>
        <c:minorTickMark val="none"/>
        <c:tickLblPos val="none"/>
        <c:crossAx val="184587216"/>
        <c:crosses val="autoZero"/>
        <c:auto val="1"/>
        <c:lblOffset val="100"/>
        <c:baseTimeUnit val="years"/>
      </c:dateAx>
      <c:valAx>
        <c:axId val="18458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8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102.54</c:v>
                </c:pt>
                <c:pt idx="1">
                  <c:v>79.12</c:v>
                </c:pt>
                <c:pt idx="2">
                  <c:v>137.81</c:v>
                </c:pt>
                <c:pt idx="3">
                  <c:v>143.94999999999999</c:v>
                </c:pt>
                <c:pt idx="4">
                  <c:v>121.41</c:v>
                </c:pt>
              </c:numCache>
            </c:numRef>
          </c:val>
        </c:ser>
        <c:dLbls>
          <c:showLegendKey val="0"/>
          <c:showVal val="0"/>
          <c:showCatName val="0"/>
          <c:showSerName val="0"/>
          <c:showPercent val="0"/>
          <c:showBubbleSize val="0"/>
        </c:dLbls>
        <c:gapWidth val="150"/>
        <c:axId val="184483672"/>
        <c:axId val="18448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84483672"/>
        <c:axId val="184483280"/>
      </c:lineChart>
      <c:dateAx>
        <c:axId val="184483672"/>
        <c:scaling>
          <c:orientation val="minMax"/>
        </c:scaling>
        <c:delete val="1"/>
        <c:axPos val="b"/>
        <c:numFmt formatCode="ge" sourceLinked="1"/>
        <c:majorTickMark val="none"/>
        <c:minorTickMark val="none"/>
        <c:tickLblPos val="none"/>
        <c:crossAx val="184483280"/>
        <c:crosses val="autoZero"/>
        <c:auto val="1"/>
        <c:lblOffset val="100"/>
        <c:baseTimeUnit val="years"/>
      </c:dateAx>
      <c:valAx>
        <c:axId val="18448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8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311.08</c:v>
                </c:pt>
                <c:pt idx="1">
                  <c:v>405.28</c:v>
                </c:pt>
                <c:pt idx="2">
                  <c:v>246.26</c:v>
                </c:pt>
                <c:pt idx="3">
                  <c:v>245.89</c:v>
                </c:pt>
                <c:pt idx="4">
                  <c:v>242.56</c:v>
                </c:pt>
              </c:numCache>
            </c:numRef>
          </c:val>
        </c:ser>
        <c:dLbls>
          <c:showLegendKey val="0"/>
          <c:showVal val="0"/>
          <c:showCatName val="0"/>
          <c:showSerName val="0"/>
          <c:showPercent val="0"/>
          <c:showBubbleSize val="0"/>
        </c:dLbls>
        <c:gapWidth val="150"/>
        <c:axId val="184588392"/>
        <c:axId val="18458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84588392"/>
        <c:axId val="184588784"/>
      </c:lineChart>
      <c:dateAx>
        <c:axId val="184588392"/>
        <c:scaling>
          <c:orientation val="minMax"/>
        </c:scaling>
        <c:delete val="1"/>
        <c:axPos val="b"/>
        <c:numFmt formatCode="ge" sourceLinked="1"/>
        <c:majorTickMark val="none"/>
        <c:minorTickMark val="none"/>
        <c:tickLblPos val="none"/>
        <c:crossAx val="184588784"/>
        <c:crosses val="autoZero"/>
        <c:auto val="1"/>
        <c:lblOffset val="100"/>
        <c:baseTimeUnit val="years"/>
      </c:dateAx>
      <c:valAx>
        <c:axId val="18458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8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CA12" sqref="CA11:CA1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青森県　平川市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121</v>
      </c>
      <c r="AE8" s="74"/>
      <c r="AF8" s="74"/>
      <c r="AG8" s="74"/>
      <c r="AH8" s="74"/>
      <c r="AI8" s="74"/>
      <c r="AJ8" s="74"/>
      <c r="AK8" s="2"/>
      <c r="AL8" s="67">
        <f>データ!$R$6</f>
        <v>32013</v>
      </c>
      <c r="AM8" s="67"/>
      <c r="AN8" s="67"/>
      <c r="AO8" s="67"/>
      <c r="AP8" s="67"/>
      <c r="AQ8" s="67"/>
      <c r="AR8" s="67"/>
      <c r="AS8" s="67"/>
      <c r="AT8" s="66">
        <f>データ!$S$6</f>
        <v>346.01</v>
      </c>
      <c r="AU8" s="66"/>
      <c r="AV8" s="66"/>
      <c r="AW8" s="66"/>
      <c r="AX8" s="66"/>
      <c r="AY8" s="66"/>
      <c r="AZ8" s="66"/>
      <c r="BA8" s="66"/>
      <c r="BB8" s="66">
        <f>データ!$T$6</f>
        <v>92.52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0.95</v>
      </c>
      <c r="Q10" s="66"/>
      <c r="R10" s="66"/>
      <c r="S10" s="66"/>
      <c r="T10" s="66"/>
      <c r="U10" s="66"/>
      <c r="V10" s="66"/>
      <c r="W10" s="67">
        <f>データ!$Q$6</f>
        <v>3666</v>
      </c>
      <c r="X10" s="67"/>
      <c r="Y10" s="67"/>
      <c r="Z10" s="67"/>
      <c r="AA10" s="67"/>
      <c r="AB10" s="67"/>
      <c r="AC10" s="67"/>
      <c r="AD10" s="2"/>
      <c r="AE10" s="2"/>
      <c r="AF10" s="2"/>
      <c r="AG10" s="2"/>
      <c r="AH10" s="2"/>
      <c r="AI10" s="2"/>
      <c r="AJ10" s="2"/>
      <c r="AK10" s="2"/>
      <c r="AL10" s="67">
        <f>データ!$U$6</f>
        <v>304</v>
      </c>
      <c r="AM10" s="67"/>
      <c r="AN10" s="67"/>
      <c r="AO10" s="67"/>
      <c r="AP10" s="67"/>
      <c r="AQ10" s="67"/>
      <c r="AR10" s="67"/>
      <c r="AS10" s="67"/>
      <c r="AT10" s="66">
        <f>データ!$V$6</f>
        <v>0.84</v>
      </c>
      <c r="AU10" s="66"/>
      <c r="AV10" s="66"/>
      <c r="AW10" s="66"/>
      <c r="AX10" s="66"/>
      <c r="AY10" s="66"/>
      <c r="AZ10" s="66"/>
      <c r="BA10" s="66"/>
      <c r="BB10" s="66">
        <f>データ!$W$6</f>
        <v>361.9</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123</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22101</v>
      </c>
      <c r="D6" s="34">
        <f t="shared" si="3"/>
        <v>47</v>
      </c>
      <c r="E6" s="34">
        <f t="shared" si="3"/>
        <v>1</v>
      </c>
      <c r="F6" s="34">
        <f t="shared" si="3"/>
        <v>0</v>
      </c>
      <c r="G6" s="34">
        <f t="shared" si="3"/>
        <v>0</v>
      </c>
      <c r="H6" s="34" t="str">
        <f t="shared" si="3"/>
        <v>青森県　平川市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0.95</v>
      </c>
      <c r="Q6" s="35">
        <f t="shared" si="3"/>
        <v>3666</v>
      </c>
      <c r="R6" s="35">
        <f t="shared" si="3"/>
        <v>32013</v>
      </c>
      <c r="S6" s="35">
        <f t="shared" si="3"/>
        <v>346.01</v>
      </c>
      <c r="T6" s="35">
        <f t="shared" si="3"/>
        <v>92.52</v>
      </c>
      <c r="U6" s="35">
        <f t="shared" si="3"/>
        <v>304</v>
      </c>
      <c r="V6" s="35">
        <f t="shared" si="3"/>
        <v>0.84</v>
      </c>
      <c r="W6" s="35">
        <f t="shared" si="3"/>
        <v>361.9</v>
      </c>
      <c r="X6" s="36">
        <f>IF(X7="",NA(),X7)</f>
        <v>119.84</v>
      </c>
      <c r="Y6" s="36">
        <f t="shared" ref="Y6:AG6" si="4">IF(Y7="",NA(),Y7)</f>
        <v>20.12</v>
      </c>
      <c r="Z6" s="36">
        <f t="shared" si="4"/>
        <v>137.81</v>
      </c>
      <c r="AA6" s="36">
        <f t="shared" si="4"/>
        <v>143.94999999999999</v>
      </c>
      <c r="AB6" s="36">
        <f t="shared" si="4"/>
        <v>121.69</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575.88</v>
      </c>
      <c r="BF6" s="35">
        <f t="shared" ref="BF6:BN6" si="7">IF(BF7="",NA(),BF7)</f>
        <v>0</v>
      </c>
      <c r="BG6" s="35">
        <f t="shared" si="7"/>
        <v>0</v>
      </c>
      <c r="BH6" s="35">
        <f t="shared" si="7"/>
        <v>0</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f>IF(BP7="",NA(),BP7)</f>
        <v>102.54</v>
      </c>
      <c r="BQ6" s="36">
        <f t="shared" ref="BQ6:BY6" si="8">IF(BQ7="",NA(),BQ7)</f>
        <v>79.12</v>
      </c>
      <c r="BR6" s="36">
        <f t="shared" si="8"/>
        <v>137.81</v>
      </c>
      <c r="BS6" s="36">
        <f t="shared" si="8"/>
        <v>143.94999999999999</v>
      </c>
      <c r="BT6" s="36">
        <f t="shared" si="8"/>
        <v>121.41</v>
      </c>
      <c r="BU6" s="36">
        <f t="shared" si="8"/>
        <v>33.01</v>
      </c>
      <c r="BV6" s="36">
        <f t="shared" si="8"/>
        <v>32.39</v>
      </c>
      <c r="BW6" s="36">
        <f t="shared" si="8"/>
        <v>24.39</v>
      </c>
      <c r="BX6" s="36">
        <f t="shared" si="8"/>
        <v>22.67</v>
      </c>
      <c r="BY6" s="36">
        <f t="shared" si="8"/>
        <v>37.92</v>
      </c>
      <c r="BZ6" s="35" t="str">
        <f>IF(BZ7="","",IF(BZ7="-","【-】","【"&amp;SUBSTITUTE(TEXT(BZ7,"#,##0.00"),"-","△")&amp;"】"))</f>
        <v>【53.06】</v>
      </c>
      <c r="CA6" s="36">
        <f>IF(CA7="",NA(),CA7)</f>
        <v>311.08</v>
      </c>
      <c r="CB6" s="36">
        <f t="shared" ref="CB6:CJ6" si="9">IF(CB7="",NA(),CB7)</f>
        <v>405.28</v>
      </c>
      <c r="CC6" s="36">
        <f t="shared" si="9"/>
        <v>246.26</v>
      </c>
      <c r="CD6" s="36">
        <f t="shared" si="9"/>
        <v>245.89</v>
      </c>
      <c r="CE6" s="36">
        <f t="shared" si="9"/>
        <v>242.56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11.43</v>
      </c>
      <c r="CM6" s="36">
        <f t="shared" ref="CM6:CU6" si="10">IF(CM7="",NA(),CM7)</f>
        <v>10.86</v>
      </c>
      <c r="CN6" s="36">
        <f t="shared" si="10"/>
        <v>11.58</v>
      </c>
      <c r="CO6" s="36">
        <f t="shared" si="10"/>
        <v>10.7</v>
      </c>
      <c r="CP6" s="36">
        <f t="shared" si="10"/>
        <v>11.82</v>
      </c>
      <c r="CQ6" s="36">
        <f t="shared" si="10"/>
        <v>51.11</v>
      </c>
      <c r="CR6" s="36">
        <f t="shared" si="10"/>
        <v>50.49</v>
      </c>
      <c r="CS6" s="36">
        <f t="shared" si="10"/>
        <v>48.36</v>
      </c>
      <c r="CT6" s="36">
        <f t="shared" si="10"/>
        <v>48.7</v>
      </c>
      <c r="CU6" s="36">
        <f t="shared" si="10"/>
        <v>46.9</v>
      </c>
      <c r="CV6" s="35" t="str">
        <f>IF(CV7="","",IF(CV7="-","【-】","【"&amp;SUBSTITUTE(TEXT(CV7,"#,##0.00"),"-","△")&amp;"】"))</f>
        <v>【56.28】</v>
      </c>
      <c r="CW6" s="36">
        <f>IF(CW7="",NA(),CW7)</f>
        <v>90</v>
      </c>
      <c r="CX6" s="36">
        <f t="shared" ref="CX6:DF6" si="11">IF(CX7="",NA(),CX7)</f>
        <v>88.17</v>
      </c>
      <c r="CY6" s="36">
        <f t="shared" si="11"/>
        <v>76.44</v>
      </c>
      <c r="CZ6" s="36">
        <f t="shared" si="11"/>
        <v>78.47</v>
      </c>
      <c r="DA6" s="36">
        <f t="shared" si="11"/>
        <v>84.98</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22101</v>
      </c>
      <c r="D7" s="38">
        <v>47</v>
      </c>
      <c r="E7" s="38">
        <v>1</v>
      </c>
      <c r="F7" s="38">
        <v>0</v>
      </c>
      <c r="G7" s="38">
        <v>0</v>
      </c>
      <c r="H7" s="38" t="s">
        <v>108</v>
      </c>
      <c r="I7" s="38" t="s">
        <v>109</v>
      </c>
      <c r="J7" s="38" t="s">
        <v>110</v>
      </c>
      <c r="K7" s="38" t="s">
        <v>111</v>
      </c>
      <c r="L7" s="38" t="s">
        <v>112</v>
      </c>
      <c r="M7" s="38"/>
      <c r="N7" s="39" t="s">
        <v>113</v>
      </c>
      <c r="O7" s="39" t="s">
        <v>114</v>
      </c>
      <c r="P7" s="39">
        <v>0.95</v>
      </c>
      <c r="Q7" s="39">
        <v>3666</v>
      </c>
      <c r="R7" s="39">
        <v>32013</v>
      </c>
      <c r="S7" s="39">
        <v>346.01</v>
      </c>
      <c r="T7" s="39">
        <v>92.52</v>
      </c>
      <c r="U7" s="39">
        <v>304</v>
      </c>
      <c r="V7" s="39">
        <v>0.84</v>
      </c>
      <c r="W7" s="39">
        <v>361.9</v>
      </c>
      <c r="X7" s="39">
        <v>119.84</v>
      </c>
      <c r="Y7" s="39">
        <v>20.12</v>
      </c>
      <c r="Z7" s="39">
        <v>137.81</v>
      </c>
      <c r="AA7" s="39">
        <v>143.94999999999999</v>
      </c>
      <c r="AB7" s="39">
        <v>121.69</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575.88</v>
      </c>
      <c r="BF7" s="39">
        <v>0</v>
      </c>
      <c r="BG7" s="39">
        <v>0</v>
      </c>
      <c r="BH7" s="39">
        <v>0</v>
      </c>
      <c r="BI7" s="39">
        <v>0</v>
      </c>
      <c r="BJ7" s="39">
        <v>1496.15</v>
      </c>
      <c r="BK7" s="39">
        <v>1462.56</v>
      </c>
      <c r="BL7" s="39">
        <v>1486.62</v>
      </c>
      <c r="BM7" s="39">
        <v>1510.14</v>
      </c>
      <c r="BN7" s="39">
        <v>1595.62</v>
      </c>
      <c r="BO7" s="39">
        <v>1280.76</v>
      </c>
      <c r="BP7" s="39">
        <v>102.54</v>
      </c>
      <c r="BQ7" s="39">
        <v>79.12</v>
      </c>
      <c r="BR7" s="39">
        <v>137.81</v>
      </c>
      <c r="BS7" s="39">
        <v>143.94999999999999</v>
      </c>
      <c r="BT7" s="39">
        <v>121.41</v>
      </c>
      <c r="BU7" s="39">
        <v>33.01</v>
      </c>
      <c r="BV7" s="39">
        <v>32.39</v>
      </c>
      <c r="BW7" s="39">
        <v>24.39</v>
      </c>
      <c r="BX7" s="39">
        <v>22.67</v>
      </c>
      <c r="BY7" s="39">
        <v>37.92</v>
      </c>
      <c r="BZ7" s="39">
        <v>53.06</v>
      </c>
      <c r="CA7" s="39">
        <v>311.08</v>
      </c>
      <c r="CB7" s="39">
        <v>405.28</v>
      </c>
      <c r="CC7" s="39">
        <v>246.26</v>
      </c>
      <c r="CD7" s="39">
        <v>245.89</v>
      </c>
      <c r="CE7" s="39">
        <v>242.56</v>
      </c>
      <c r="CF7" s="39">
        <v>523.08000000000004</v>
      </c>
      <c r="CG7" s="39">
        <v>530.83000000000004</v>
      </c>
      <c r="CH7" s="39">
        <v>734.18</v>
      </c>
      <c r="CI7" s="39">
        <v>789.62</v>
      </c>
      <c r="CJ7" s="39">
        <v>423.18</v>
      </c>
      <c r="CK7" s="39">
        <v>314.83</v>
      </c>
      <c r="CL7" s="39">
        <v>11.43</v>
      </c>
      <c r="CM7" s="39">
        <v>10.86</v>
      </c>
      <c r="CN7" s="39">
        <v>11.58</v>
      </c>
      <c r="CO7" s="39">
        <v>10.7</v>
      </c>
      <c r="CP7" s="39">
        <v>11.82</v>
      </c>
      <c r="CQ7" s="39">
        <v>51.11</v>
      </c>
      <c r="CR7" s="39">
        <v>50.49</v>
      </c>
      <c r="CS7" s="39">
        <v>48.36</v>
      </c>
      <c r="CT7" s="39">
        <v>48.7</v>
      </c>
      <c r="CU7" s="39">
        <v>46.9</v>
      </c>
      <c r="CV7" s="39">
        <v>56.28</v>
      </c>
      <c r="CW7" s="39">
        <v>90</v>
      </c>
      <c r="CX7" s="39">
        <v>88.17</v>
      </c>
      <c r="CY7" s="39">
        <v>76.44</v>
      </c>
      <c r="CZ7" s="39">
        <v>78.47</v>
      </c>
      <c r="DA7" s="39">
        <v>84.98</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2018-02-16T00:01:25Z</cp:lastPrinted>
  <dcterms:created xsi:type="dcterms:W3CDTF">2017-12-25T01:40:47Z</dcterms:created>
  <dcterms:modified xsi:type="dcterms:W3CDTF">2018-02-16T00:10:13Z</dcterms:modified>
  <cp:category/>
</cp:coreProperties>
</file>