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Jougesuidou-0\共有\H30\調査物関係\公営企業経営分析表（平成29年度決算）\提出用\"/>
    </mc:Choice>
  </mc:AlternateContent>
  <workbookProtection workbookAlgorithmName="SHA-512" workbookHashValue="9S03eFLRYWj30Hb3ulH5HazrkZ1udbPwEHK0jB+RKP+VB6+VmYywaoXvQulRm4CrE3iXVCJGmvfeA008ubpUEA==" workbookSaltValue="Nwz4ZxPY/ZWBffC3UcwR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K86" i="4"/>
  <c r="I86" i="4"/>
  <c r="G86" i="4"/>
  <c r="E86" i="4"/>
  <c r="AT10" i="4"/>
  <c r="AL10" i="4"/>
  <c r="P10" i="4"/>
  <c r="I10" i="4"/>
  <c r="B10"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<sst xmlns="http://schemas.openxmlformats.org/spreadsheetml/2006/main" count="235" uniqueCount="123">
  <si>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</si>
  <si>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</si>
  <si>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</si>
  <si>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</si>
  <si>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</si>
  <si>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</si>
  <si>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</si>
  <si>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</si>
  <si>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</si>
  <si>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</si>
  <si>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</si>
  <si>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</si>
  <si>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</si>
  <si>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</si>
  <si>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</si>
  <si>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</si>
  <si>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</si>
  <si>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</si>
  <si>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</si>
  <si>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</si>
  <si>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</si>
  <si>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</si>
  <si>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</si>
  <si>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</si>
  <si>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</si>
  <si>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</si>
  <si>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</si>
  <si>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</si>
  <si>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</si>
  <si>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</si>
  <si>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</si>
  <si>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</si>
  <si>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</si>
  <si>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</si>
  <si>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</si>
  <si>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</si>
  <si>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</si>
  <si>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</si>
  <si>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</si>
  <si>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</si>
  <si>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</si>
  <si>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</si>
  <si>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</si>
  <si>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</si>
  <si>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</si>
  <si>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</si>
  <si>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</si>
  <si>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</si>
  <si>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</si>
  <si>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</si>
  <si>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</si>
  <si>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</si>
  <si>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</si>
  <si>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</si>
  <si>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</si>
  <si>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</si>
  <si>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</si>
  <si>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</si>
  <si>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</si>
  <si>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</si>
  <si>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</si>
  <si>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</si>
  <si>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</si>
  <si>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</si>
  <si>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</si>
  <si>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</si>
  <si>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</si>
  <si>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</si>
  <si>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</si>
  <si>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</si>
  <si>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</si>
  <si>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</si>
  <si>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</si>
  <si>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</si>
  <si>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</si>
  <si>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</si>
  <si>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</si>
  <si>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</si>
  <si>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</si>
  <si>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</si>
  <si>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</si>
  <si>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</si>
  <si>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</si>
  <si>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</si>
  <si>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</si>
  <si>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</si>
  <si>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</si>
  <si>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</si>
  <si>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</si>
  <si>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</si>
  <si>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</si>
  <si>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</si>
  <si>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</si>
  <si>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</si>
  <si>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</si>
  <si>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</si>
  <si>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</si>
  <si>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</si>
  <si>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</si>
  <si>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</si>
  <si>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</si>
  <si>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</si>
  <si>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</si>
  <si>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</si>
  <si>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</si>
  <si>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</si>
  <si>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</si>
  <si>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</si>
  <si>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</si>
  <si>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</si>
  <si>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</si>
  <si>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</si>
  <si>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</si>
  <si>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</si>
  <si>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</si>
  <si>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</si>
  <si>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</si>
  <si>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</si>
  <si>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</si>
  <si>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</si>
  <si>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◆有形固定資産減価償却率が類似団体と比較しても高いことから、個々の資産の老朽化について、今後、詳細なストックマネジメント計画を策定し、適切な点検・更新等を進めていく。</t>
    <rPh sb="44" eb="46">
      <t>コンゴ</t>
    </rPh>
    <rPh sb="47" eb="49">
      <t>ショウサイ</t>
    </rPh>
    <rPh sb="60" eb="62">
      <t>ケイカク</t>
    </rPh>
    <rPh sb="63" eb="65">
      <t>サクテイ</t>
    </rPh>
    <rPh sb="67" eb="69">
      <t>テキセツ</t>
    </rPh>
    <rPh sb="70" eb="72">
      <t>テンケン</t>
    </rPh>
    <rPh sb="73" eb="75">
      <t>コウシン</t>
    </rPh>
    <rPh sb="75" eb="76">
      <t>トウ</t>
    </rPh>
    <rPh sb="77" eb="78">
      <t>スス</t>
    </rPh>
    <phoneticPr fontId="4"/>
  </si>
  <si>
    <t>◆汚水処理原価が類似団体を上回っていることから、経営の効率化に留意して適正な数値となるように検討をする必要がある。
◆経費の回収については、使用料収入で賄うことができないため一般会計からの繰入金により財源を賄っている状況であり、使用料単価の適正な設定を検討する必要がある。</t>
    <phoneticPr fontId="4"/>
  </si>
  <si>
    <t>◆流動比率は100%を下回っていることから、短期的な資金繰りには、留意が必要である。
◆経費回収率について、20%前後で推移していることから必要経費を賄うことができない状況で、一般会計からの繰入に依存している。
◆汚水処理原価は、類似団体を上回っており、効率化の方策を検討する必要がある。
◆水洗化率は、高い水準となっているが、必要投資額を含めて適切な水洗化率目標を検討する必要がある。</t>
    <rPh sb="11" eb="1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</si>
</sst>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2.4700000000000002</c:v>
                </c:pt>
                <c:pt idx="3" formatCode="#,##0.00;&quot;△&quot;#,##0.00;&quot;-&quot;">
                  <c:v>1.17</c:v>
                </c:pt>
                <c:pt idx="4" formatCode="#,##0.00;&quot;△&quot;#,##0.00;&quot;-&quot;">
                  <c:v>2.29</c:v>
                </c:pt>
              </c:numCache>
            </c:numRef>
          </c:val>
          <c:extLst>
            <c:ext xmlns:c16="http://schemas.microsoft.com/office/drawing/2014/chart" uri="{C3380CC4-5D6E-409C-BE32-E72D297353CC}">
              <c16:uniqueId val="{00000000-529E-4877-9802-CACF024A8784}"/>
            </c:ext>
          </c:extLst>
        </c:ser>
        <c:dLbls>
          <c:showLegendKey val="0"/>
          <c:showVal val="0"/>
          <c:showCatName val="0"/>
          <c:showSerName val="0"/>
          <c:showPercent val="0"/>
          <c:showBubbleSize val="0"/>
        </c:dLbls>
        <c:gapWidth val="150"/>
        <c:axId val="431911336"/>
        <c:axId val="4319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0.13</c:v>
                </c:pt>
              </c:numCache>
            </c:numRef>
          </c:val>
          <c:smooth val="0"/>
          <c:extLst>
            <c:ext xmlns:c16="http://schemas.microsoft.com/office/drawing/2014/chart" uri="{C3380CC4-5D6E-409C-BE32-E72D297353CC}">
              <c16:uniqueId val="{00000001-529E-4877-9802-CACF024A8784}"/>
            </c:ext>
          </c:extLst>
        </c:ser>
        <c:dLbls>
          <c:showLegendKey val="0"/>
          <c:showVal val="0"/>
          <c:showCatName val="0"/>
          <c:showSerName val="0"/>
          <c:showPercent val="0"/>
          <c:showBubbleSize val="0"/>
        </c:dLbls>
        <c:marker val="1"/>
        <c:smooth val="0"/>
        <c:axId val="431911336"/>
        <c:axId val="431912512"/>
      </c:lineChart>
      <c:dateAx>
        <c:axId val="431911336"/>
        <c:scaling>
          <c:orientation val="minMax"/>
        </c:scaling>
        <c:delete val="1"/>
        <c:axPos val="b"/>
        <c:numFmt formatCode="ge" sourceLinked="1"/>
        <c:majorTickMark val="none"/>
        <c:minorTickMark val="none"/>
        <c:tickLblPos val="none"/>
        <c:crossAx val="431912512"/>
        <c:crosses val="autoZero"/>
        <c:auto val="1"/>
        <c:lblOffset val="100"/>
        <c:baseTimeUnit val="years"/>
      </c:dateAx>
      <c:valAx>
        <c:axId val="431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1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F-425B-9F04-87CDCDB958C7}"/>
            </c:ext>
          </c:extLst>
        </c:ser>
        <c:dLbls>
          <c:showLegendKey val="0"/>
          <c:showVal val="0"/>
          <c:showCatName val="0"/>
          <c:showSerName val="0"/>
          <c:showPercent val="0"/>
          <c:showBubbleSize val="0"/>
        </c:dLbls>
        <c:gapWidth val="150"/>
        <c:axId val="437438688"/>
        <c:axId val="43744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50.24</c:v>
                </c:pt>
              </c:numCache>
            </c:numRef>
          </c:val>
          <c:smooth val="0"/>
          <c:extLst>
            <c:ext xmlns:c16="http://schemas.microsoft.com/office/drawing/2014/chart" uri="{C3380CC4-5D6E-409C-BE32-E72D297353CC}">
              <c16:uniqueId val="{00000001-C42F-425B-9F04-87CDCDB958C7}"/>
            </c:ext>
          </c:extLst>
        </c:ser>
        <c:dLbls>
          <c:showLegendKey val="0"/>
          <c:showVal val="0"/>
          <c:showCatName val="0"/>
          <c:showSerName val="0"/>
          <c:showPercent val="0"/>
          <c:showBubbleSize val="0"/>
        </c:dLbls>
        <c:marker val="1"/>
        <c:smooth val="0"/>
        <c:axId val="437438688"/>
        <c:axId val="437442216"/>
      </c:lineChart>
      <c:dateAx>
        <c:axId val="437438688"/>
        <c:scaling>
          <c:orientation val="minMax"/>
        </c:scaling>
        <c:delete val="1"/>
        <c:axPos val="b"/>
        <c:numFmt formatCode="ge" sourceLinked="1"/>
        <c:majorTickMark val="none"/>
        <c:minorTickMark val="none"/>
        <c:tickLblPos val="none"/>
        <c:crossAx val="437442216"/>
        <c:crosses val="autoZero"/>
        <c:auto val="1"/>
        <c:lblOffset val="100"/>
        <c:baseTimeUnit val="years"/>
      </c:dateAx>
      <c:valAx>
        <c:axId val="4374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78.98</c:v>
                </c:pt>
                <c:pt idx="1">
                  <c:v>82.71</c:v>
                </c:pt>
                <c:pt idx="2">
                  <c:v>83.74</c:v>
                </c:pt>
                <c:pt idx="3">
                  <c:v>89.37</c:v>
                </c:pt>
                <c:pt idx="4">
                  <c:v>88.27</c:v>
                </c:pt>
              </c:numCache>
            </c:numRef>
          </c:val>
          <c:extLst>
            <c:ext xmlns:c16="http://schemas.microsoft.com/office/drawing/2014/chart" uri="{C3380CC4-5D6E-409C-BE32-E72D297353CC}">
              <c16:uniqueId val="{00000000-9BEC-4E4E-BFA2-B1C52B5D79E1}"/>
            </c:ext>
          </c:extLst>
        </c:ser>
        <c:dLbls>
          <c:showLegendKey val="0"/>
          <c:showVal val="0"/>
          <c:showCatName val="0"/>
          <c:showSerName val="0"/>
          <c:showPercent val="0"/>
          <c:showBubbleSize val="0"/>
        </c:dLbls>
        <c:gapWidth val="150"/>
        <c:axId val="437451624"/>
        <c:axId val="48793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84.17</c:v>
                </c:pt>
              </c:numCache>
            </c:numRef>
          </c:val>
          <c:smooth val="0"/>
          <c:extLst>
            <c:ext xmlns:c16="http://schemas.microsoft.com/office/drawing/2014/chart" uri="{C3380CC4-5D6E-409C-BE32-E72D297353CC}">
              <c16:uniqueId val="{00000001-9BEC-4E4E-BFA2-B1C52B5D79E1}"/>
            </c:ext>
          </c:extLst>
        </c:ser>
        <c:dLbls>
          <c:showLegendKey val="0"/>
          <c:showVal val="0"/>
          <c:showCatName val="0"/>
          <c:showSerName val="0"/>
          <c:showPercent val="0"/>
          <c:showBubbleSize val="0"/>
        </c:dLbls>
        <c:marker val="1"/>
        <c:smooth val="0"/>
        <c:axId val="437451624"/>
        <c:axId val="487936504"/>
      </c:lineChart>
      <c:dateAx>
        <c:axId val="437451624"/>
        <c:scaling>
          <c:orientation val="minMax"/>
        </c:scaling>
        <c:delete val="1"/>
        <c:axPos val="b"/>
        <c:numFmt formatCode="ge" sourceLinked="1"/>
        <c:majorTickMark val="none"/>
        <c:minorTickMark val="none"/>
        <c:tickLblPos val="none"/>
        <c:crossAx val="487936504"/>
        <c:crosses val="autoZero"/>
        <c:auto val="1"/>
        <c:lblOffset val="100"/>
        <c:baseTimeUnit val="years"/>
      </c:dateAx>
      <c:valAx>
        <c:axId val="4879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5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102.26</c:v>
                </c:pt>
                <c:pt idx="1">
                  <c:v>102.83</c:v>
                </c:pt>
                <c:pt idx="2">
                  <c:v>102.7</c:v>
                </c:pt>
                <c:pt idx="3">
                  <c:v>101.94</c:v>
                </c:pt>
                <c:pt idx="4">
                  <c:v>100.96</c:v>
                </c:pt>
              </c:numCache>
            </c:numRef>
          </c:val>
          <c:extLst>
            <c:ext xmlns:c16="http://schemas.microsoft.com/office/drawing/2014/chart" uri="{C3380CC4-5D6E-409C-BE32-E72D297353CC}">
              <c16:uniqueId val="{00000000-F898-4CDD-B988-394DD8E297DF}"/>
            </c:ext>
          </c:extLst>
        </c:ser>
        <c:dLbls>
          <c:showLegendKey val="0"/>
          <c:showVal val="0"/>
          <c:showCatName val="0"/>
          <c:showSerName val="0"/>
          <c:showPercent val="0"/>
          <c:showBubbleSize val="0"/>
        </c:dLbls>
        <c:gapWidth val="150"/>
        <c:axId val="431916040"/>
        <c:axId val="43191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91.36</c:v>
                </c:pt>
                <c:pt idx="1">
                  <c:v>104.24</c:v>
                </c:pt>
                <c:pt idx="2">
                  <c:v>103.72</c:v>
                </c:pt>
                <c:pt idx="3">
                  <c:v>101.12</c:v>
                </c:pt>
                <c:pt idx="4">
                  <c:v>106.7</c:v>
                </c:pt>
              </c:numCache>
            </c:numRef>
          </c:val>
          <c:smooth val="0"/>
          <c:extLst>
            <c:ext xmlns:c16="http://schemas.microsoft.com/office/drawing/2014/chart" uri="{C3380CC4-5D6E-409C-BE32-E72D297353CC}">
              <c16:uniqueId val="{00000001-F898-4CDD-B988-394DD8E297DF}"/>
            </c:ext>
          </c:extLst>
        </c:ser>
        <c:dLbls>
          <c:showLegendKey val="0"/>
          <c:showVal val="0"/>
          <c:showCatName val="0"/>
          <c:showSerName val="0"/>
          <c:showPercent val="0"/>
          <c:showBubbleSize val="0"/>
        </c:dLbls>
        <c:marker val="1"/>
        <c:smooth val="0"/>
        <c:axId val="431916040"/>
        <c:axId val="431918392"/>
      </c:lineChart>
      <c:dateAx>
        <c:axId val="431916040"/>
        <c:scaling>
          <c:orientation val="minMax"/>
        </c:scaling>
        <c:delete val="1"/>
        <c:axPos val="b"/>
        <c:numFmt formatCode="ge" sourceLinked="1"/>
        <c:majorTickMark val="none"/>
        <c:minorTickMark val="none"/>
        <c:tickLblPos val="none"/>
        <c:crossAx val="431918392"/>
        <c:crosses val="autoZero"/>
        <c:auto val="1"/>
        <c:lblOffset val="100"/>
        <c:baseTimeUnit val="years"/>
      </c:dateAx>
      <c:valAx>
        <c:axId val="4319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4.75</c:v>
                </c:pt>
                <c:pt idx="1">
                  <c:v>25.4</c:v>
                </c:pt>
                <c:pt idx="2">
                  <c:v>24.46</c:v>
                </c:pt>
                <c:pt idx="3">
                  <c:v>26.35</c:v>
                </c:pt>
                <c:pt idx="4">
                  <c:v>29.13</c:v>
                </c:pt>
              </c:numCache>
            </c:numRef>
          </c:val>
          <c:extLst>
            <c:ext xmlns:c16="http://schemas.microsoft.com/office/drawing/2014/chart" uri="{C3380CC4-5D6E-409C-BE32-E72D297353CC}">
              <c16:uniqueId val="{00000000-A824-4B27-8DC2-D337A89FCC69}"/>
            </c:ext>
          </c:extLst>
        </c:ser>
        <c:dLbls>
          <c:showLegendKey val="0"/>
          <c:showVal val="0"/>
          <c:showCatName val="0"/>
          <c:showSerName val="0"/>
          <c:showPercent val="0"/>
          <c:showBubbleSize val="0"/>
        </c:dLbls>
        <c:gapWidth val="150"/>
        <c:axId val="431915648"/>
        <c:axId val="4319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7.52</c:v>
                </c:pt>
                <c:pt idx="1">
                  <c:v>16.43</c:v>
                </c:pt>
                <c:pt idx="2">
                  <c:v>17.739999999999998</c:v>
                </c:pt>
                <c:pt idx="3">
                  <c:v>14.42</c:v>
                </c:pt>
                <c:pt idx="4">
                  <c:v>26.81</c:v>
                </c:pt>
              </c:numCache>
            </c:numRef>
          </c:val>
          <c:smooth val="0"/>
          <c:extLst>
            <c:ext xmlns:c16="http://schemas.microsoft.com/office/drawing/2014/chart" uri="{C3380CC4-5D6E-409C-BE32-E72D297353CC}">
              <c16:uniqueId val="{00000001-A824-4B27-8DC2-D337A89FCC69}"/>
            </c:ext>
          </c:extLst>
        </c:ser>
        <c:dLbls>
          <c:showLegendKey val="0"/>
          <c:showVal val="0"/>
          <c:showCatName val="0"/>
          <c:showSerName val="0"/>
          <c:showPercent val="0"/>
          <c:showBubbleSize val="0"/>
        </c:dLbls>
        <c:marker val="1"/>
        <c:smooth val="0"/>
        <c:axId val="431915648"/>
        <c:axId val="431914864"/>
      </c:lineChart>
      <c:dateAx>
        <c:axId val="431915648"/>
        <c:scaling>
          <c:orientation val="minMax"/>
        </c:scaling>
        <c:delete val="1"/>
        <c:axPos val="b"/>
        <c:numFmt formatCode="ge" sourceLinked="1"/>
        <c:majorTickMark val="none"/>
        <c:minorTickMark val="none"/>
        <c:tickLblPos val="none"/>
        <c:crossAx val="431914864"/>
        <c:crosses val="autoZero"/>
        <c:auto val="1"/>
        <c:lblOffset val="100"/>
        <c:baseTimeUnit val="years"/>
      </c:dateAx>
      <c:valAx>
        <c:axId val="43191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DD-4EDB-9183-EE9256DF9B3A}"/>
            </c:ext>
          </c:extLst>
        </c:ser>
        <c:dLbls>
          <c:showLegendKey val="0"/>
          <c:showVal val="0"/>
          <c:showCatName val="0"/>
          <c:showSerName val="0"/>
          <c:showPercent val="0"/>
          <c:showBubbleSize val="0"/>
        </c:dLbls>
        <c:gapWidth val="150"/>
        <c:axId val="431916824"/>
        <c:axId val="43191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DD-4EDB-9183-EE9256DF9B3A}"/>
            </c:ext>
          </c:extLst>
        </c:ser>
        <c:dLbls>
          <c:showLegendKey val="0"/>
          <c:showVal val="0"/>
          <c:showCatName val="0"/>
          <c:showSerName val="0"/>
          <c:showPercent val="0"/>
          <c:showBubbleSize val="0"/>
        </c:dLbls>
        <c:marker val="1"/>
        <c:smooth val="0"/>
        <c:axId val="431916824"/>
        <c:axId val="431915256"/>
      </c:lineChart>
      <c:dateAx>
        <c:axId val="431916824"/>
        <c:scaling>
          <c:orientation val="minMax"/>
        </c:scaling>
        <c:delete val="1"/>
        <c:axPos val="b"/>
        <c:numFmt formatCode="ge" sourceLinked="1"/>
        <c:majorTickMark val="none"/>
        <c:minorTickMark val="none"/>
        <c:tickLblPos val="none"/>
        <c:crossAx val="431915256"/>
        <c:crosses val="autoZero"/>
        <c:auto val="1"/>
        <c:lblOffset val="100"/>
        <c:baseTimeUnit val="years"/>
      </c:dateAx>
      <c:valAx>
        <c:axId val="4319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531.29999999999995</c:v>
                </c:pt>
                <c:pt idx="1">
                  <c:v>433.52</c:v>
                </c:pt>
                <c:pt idx="2">
                  <c:v>406.68</c:v>
                </c:pt>
                <c:pt idx="3">
                  <c:v>366.26</c:v>
                </c:pt>
                <c:pt idx="4">
                  <c:v>387.46</c:v>
                </c:pt>
              </c:numCache>
            </c:numRef>
          </c:val>
          <c:extLst>
            <c:ext xmlns:c16="http://schemas.microsoft.com/office/drawing/2014/chart" uri="{C3380CC4-5D6E-409C-BE32-E72D297353CC}">
              <c16:uniqueId val="{00000000-EDE0-4D6C-A6BC-BED3FAA58244}"/>
            </c:ext>
          </c:extLst>
        </c:ser>
        <c:dLbls>
          <c:showLegendKey val="0"/>
          <c:showVal val="0"/>
          <c:showCatName val="0"/>
          <c:showSerName val="0"/>
          <c:showPercent val="0"/>
          <c:showBubbleSize val="0"/>
        </c:dLbls>
        <c:gapWidth val="150"/>
        <c:axId val="437443000"/>
        <c:axId val="4374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285.58</c:v>
                </c:pt>
                <c:pt idx="1">
                  <c:v>152.88999999999999</c:v>
                </c:pt>
                <c:pt idx="2">
                  <c:v>129.75</c:v>
                </c:pt>
                <c:pt idx="3">
                  <c:v>110.94</c:v>
                </c:pt>
                <c:pt idx="4">
                  <c:v>26.14</c:v>
                </c:pt>
              </c:numCache>
            </c:numRef>
          </c:val>
          <c:smooth val="0"/>
          <c:extLst>
            <c:ext xmlns:c16="http://schemas.microsoft.com/office/drawing/2014/chart" uri="{C3380CC4-5D6E-409C-BE32-E72D297353CC}">
              <c16:uniqueId val="{00000001-EDE0-4D6C-A6BC-BED3FAA58244}"/>
            </c:ext>
          </c:extLst>
        </c:ser>
        <c:dLbls>
          <c:showLegendKey val="0"/>
          <c:showVal val="0"/>
          <c:showCatName val="0"/>
          <c:showSerName val="0"/>
          <c:showPercent val="0"/>
          <c:showBubbleSize val="0"/>
        </c:dLbls>
        <c:marker val="1"/>
        <c:smooth val="0"/>
        <c:axId val="437443000"/>
        <c:axId val="437443784"/>
      </c:lineChart>
      <c:dateAx>
        <c:axId val="437443000"/>
        <c:scaling>
          <c:orientation val="minMax"/>
        </c:scaling>
        <c:delete val="1"/>
        <c:axPos val="b"/>
        <c:numFmt formatCode="ge" sourceLinked="1"/>
        <c:majorTickMark val="none"/>
        <c:minorTickMark val="none"/>
        <c:tickLblPos val="none"/>
        <c:crossAx val="437443784"/>
        <c:crosses val="autoZero"/>
        <c:auto val="1"/>
        <c:lblOffset val="100"/>
        <c:baseTimeUnit val="years"/>
      </c:dateAx>
      <c:valAx>
        <c:axId val="4374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4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318.44</c:v>
                </c:pt>
                <c:pt idx="1">
                  <c:v>82.78</c:v>
                </c:pt>
                <c:pt idx="2">
                  <c:v>71.05</c:v>
                </c:pt>
                <c:pt idx="3">
                  <c:v>98.38</c:v>
                </c:pt>
                <c:pt idx="4">
                  <c:v>99.68</c:v>
                </c:pt>
              </c:numCache>
            </c:numRef>
          </c:val>
          <c:extLst>
            <c:ext xmlns:c16="http://schemas.microsoft.com/office/drawing/2014/chart" uri="{C3380CC4-5D6E-409C-BE32-E72D297353CC}">
              <c16:uniqueId val="{00000000-A8DF-4B99-AF3D-15958529C8C5}"/>
            </c:ext>
          </c:extLst>
        </c:ser>
        <c:dLbls>
          <c:showLegendKey val="0"/>
          <c:showVal val="0"/>
          <c:showCatName val="0"/>
          <c:showSerName val="0"/>
          <c:showPercent val="0"/>
          <c:showBubbleSize val="0"/>
        </c:dLbls>
        <c:gapWidth val="150"/>
        <c:axId val="437446136"/>
        <c:axId val="4374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519.04</c:v>
                </c:pt>
                <c:pt idx="1">
                  <c:v>99.09</c:v>
                </c:pt>
                <c:pt idx="2">
                  <c:v>90.5</c:v>
                </c:pt>
                <c:pt idx="3">
                  <c:v>103.49</c:v>
                </c:pt>
                <c:pt idx="4">
                  <c:v>68.290000000000006</c:v>
                </c:pt>
              </c:numCache>
            </c:numRef>
          </c:val>
          <c:smooth val="0"/>
          <c:extLst>
            <c:ext xmlns:c16="http://schemas.microsoft.com/office/drawing/2014/chart" uri="{C3380CC4-5D6E-409C-BE32-E72D297353CC}">
              <c16:uniqueId val="{00000001-A8DF-4B99-AF3D-15958529C8C5}"/>
            </c:ext>
          </c:extLst>
        </c:ser>
        <c:dLbls>
          <c:showLegendKey val="0"/>
          <c:showVal val="0"/>
          <c:showCatName val="0"/>
          <c:showSerName val="0"/>
          <c:showPercent val="0"/>
          <c:showBubbleSize val="0"/>
        </c:dLbls>
        <c:marker val="1"/>
        <c:smooth val="0"/>
        <c:axId val="437446136"/>
        <c:axId val="437448096"/>
      </c:lineChart>
      <c:dateAx>
        <c:axId val="437446136"/>
        <c:scaling>
          <c:orientation val="minMax"/>
        </c:scaling>
        <c:delete val="1"/>
        <c:axPos val="b"/>
        <c:numFmt formatCode="ge" sourceLinked="1"/>
        <c:majorTickMark val="none"/>
        <c:minorTickMark val="none"/>
        <c:tickLblPos val="none"/>
        <c:crossAx val="437448096"/>
        <c:crosses val="autoZero"/>
        <c:auto val="1"/>
        <c:lblOffset val="100"/>
        <c:baseTimeUnit val="years"/>
      </c:dateAx>
      <c:valAx>
        <c:axId val="4374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E1-451B-A02F-C004E4C83ACF}"/>
            </c:ext>
          </c:extLst>
        </c:ser>
        <c:dLbls>
          <c:showLegendKey val="0"/>
          <c:showVal val="0"/>
          <c:showCatName val="0"/>
          <c:showSerName val="0"/>
          <c:showPercent val="0"/>
          <c:showBubbleSize val="0"/>
        </c:dLbls>
        <c:gapWidth val="150"/>
        <c:axId val="437449272"/>
        <c:axId val="43745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1124.26</c:v>
                </c:pt>
              </c:numCache>
            </c:numRef>
          </c:val>
          <c:smooth val="0"/>
          <c:extLst>
            <c:ext xmlns:c16="http://schemas.microsoft.com/office/drawing/2014/chart" uri="{C3380CC4-5D6E-409C-BE32-E72D297353CC}">
              <c16:uniqueId val="{00000001-25E1-451B-A02F-C004E4C83ACF}"/>
            </c:ext>
          </c:extLst>
        </c:ser>
        <c:dLbls>
          <c:showLegendKey val="0"/>
          <c:showVal val="0"/>
          <c:showCatName val="0"/>
          <c:showSerName val="0"/>
          <c:showPercent val="0"/>
          <c:showBubbleSize val="0"/>
        </c:dLbls>
        <c:marker val="1"/>
        <c:smooth val="0"/>
        <c:axId val="437449272"/>
        <c:axId val="437452408"/>
      </c:lineChart>
      <c:dateAx>
        <c:axId val="437449272"/>
        <c:scaling>
          <c:orientation val="minMax"/>
        </c:scaling>
        <c:delete val="1"/>
        <c:axPos val="b"/>
        <c:numFmt formatCode="ge" sourceLinked="1"/>
        <c:majorTickMark val="none"/>
        <c:minorTickMark val="none"/>
        <c:tickLblPos val="none"/>
        <c:crossAx val="437452408"/>
        <c:crosses val="autoZero"/>
        <c:auto val="1"/>
        <c:lblOffset val="100"/>
        <c:baseTimeUnit val="years"/>
      </c:dateAx>
      <c:valAx>
        <c:axId val="43745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20.87</c:v>
                </c:pt>
                <c:pt idx="1">
                  <c:v>11.93</c:v>
                </c:pt>
                <c:pt idx="2">
                  <c:v>24.67</c:v>
                </c:pt>
                <c:pt idx="3">
                  <c:v>20.53</c:v>
                </c:pt>
                <c:pt idx="4">
                  <c:v>22.18</c:v>
                </c:pt>
              </c:numCache>
            </c:numRef>
          </c:val>
          <c:extLst>
            <c:ext xmlns:c16="http://schemas.microsoft.com/office/drawing/2014/chart" uri="{C3380CC4-5D6E-409C-BE32-E72D297353CC}">
              <c16:uniqueId val="{00000000-5256-46A9-AAAA-D27007E08BBB}"/>
            </c:ext>
          </c:extLst>
        </c:ser>
        <c:dLbls>
          <c:showLegendKey val="0"/>
          <c:showVal val="0"/>
          <c:showCatName val="0"/>
          <c:showSerName val="0"/>
          <c:showPercent val="0"/>
          <c:showBubbleSize val="0"/>
        </c:dLbls>
        <c:gapWidth val="150"/>
        <c:axId val="437437904"/>
        <c:axId val="43743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80.58</c:v>
                </c:pt>
              </c:numCache>
            </c:numRef>
          </c:val>
          <c:smooth val="0"/>
          <c:extLst>
            <c:ext xmlns:c16="http://schemas.microsoft.com/office/drawing/2014/chart" uri="{C3380CC4-5D6E-409C-BE32-E72D297353CC}">
              <c16:uniqueId val="{00000001-5256-46A9-AAAA-D27007E08BBB}"/>
            </c:ext>
          </c:extLst>
        </c:ser>
        <c:dLbls>
          <c:showLegendKey val="0"/>
          <c:showVal val="0"/>
          <c:showCatName val="0"/>
          <c:showSerName val="0"/>
          <c:showPercent val="0"/>
          <c:showBubbleSize val="0"/>
        </c:dLbls>
        <c:marker val="1"/>
        <c:smooth val="0"/>
        <c:axId val="437437904"/>
        <c:axId val="437438296"/>
      </c:lineChart>
      <c:dateAx>
        <c:axId val="437437904"/>
        <c:scaling>
          <c:orientation val="minMax"/>
        </c:scaling>
        <c:delete val="1"/>
        <c:axPos val="b"/>
        <c:numFmt formatCode="ge" sourceLinked="1"/>
        <c:majorTickMark val="none"/>
        <c:minorTickMark val="none"/>
        <c:tickLblPos val="none"/>
        <c:crossAx val="437438296"/>
        <c:crosses val="autoZero"/>
        <c:auto val="1"/>
        <c:lblOffset val="100"/>
        <c:baseTimeUnit val="years"/>
      </c:dateAx>
      <c:valAx>
        <c:axId val="43743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346.89</c:v>
                </c:pt>
                <c:pt idx="1">
                  <c:v>608.03</c:v>
                </c:pt>
                <c:pt idx="2">
                  <c:v>294.48</c:v>
                </c:pt>
                <c:pt idx="3">
                  <c:v>345.24</c:v>
                </c:pt>
                <c:pt idx="4">
                  <c:v>319.44</c:v>
                </c:pt>
              </c:numCache>
            </c:numRef>
          </c:val>
          <c:extLst>
            <c:ext xmlns:c16="http://schemas.microsoft.com/office/drawing/2014/chart" uri="{C3380CC4-5D6E-409C-BE32-E72D297353CC}">
              <c16:uniqueId val="{00000000-5792-4E12-8604-657D51F5B892}"/>
            </c:ext>
          </c:extLst>
        </c:ser>
        <c:dLbls>
          <c:showLegendKey val="0"/>
          <c:showVal val="0"/>
          <c:showCatName val="0"/>
          <c:showSerName val="0"/>
          <c:showPercent val="0"/>
          <c:showBubbleSize val="0"/>
        </c:dLbls>
        <c:gapWidth val="150"/>
        <c:axId val="437439864"/>
        <c:axId val="43743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216.21</c:v>
                </c:pt>
              </c:numCache>
            </c:numRef>
          </c:val>
          <c:smooth val="0"/>
          <c:extLst>
            <c:ext xmlns:c16="http://schemas.microsoft.com/office/drawing/2014/chart" uri="{C3380CC4-5D6E-409C-BE32-E72D297353CC}">
              <c16:uniqueId val="{00000001-5792-4E12-8604-657D51F5B892}"/>
            </c:ext>
          </c:extLst>
        </c:ser>
        <c:dLbls>
          <c:showLegendKey val="0"/>
          <c:showVal val="0"/>
          <c:showCatName val="0"/>
          <c:showSerName val="0"/>
          <c:showPercent val="0"/>
          <c:showBubbleSize val="0"/>
        </c:dLbls>
        <c:marker val="1"/>
        <c:smooth val="0"/>
        <c:axId val="437439864"/>
        <c:axId val="437439472"/>
      </c:lineChart>
      <c:dateAx>
        <c:axId val="437439864"/>
        <c:scaling>
          <c:orientation val="minMax"/>
        </c:scaling>
        <c:delete val="1"/>
        <c:axPos val="b"/>
        <c:numFmt formatCode="ge" sourceLinked="1"/>
        <c:majorTickMark val="none"/>
        <c:minorTickMark val="none"/>
        <c:tickLblPos val="none"/>
        <c:crossAx val="437439472"/>
        <c:crosses val="autoZero"/>
        <c:auto val="1"/>
        <c:lblOffset val="100"/>
        <c:baseTimeUnit val="years"/>
      </c:dateAx>
      <c:valAx>
        <c:axId val="43743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3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六ケ所村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10475</v>
      </c>
      <c r="AM8" s="50"/>
      <c r="AN8" s="50"/>
      <c r="AO8" s="50"/>
      <c r="AP8" s="50"/>
      <c r="AQ8" s="50"/>
      <c r="AR8" s="50"/>
      <c r="AS8" s="50"/>
      <c r="AT8" s="45">
        <f>データ!T6</f>
        <v>252.68</v>
      </c>
      <c r="AU8" s="45"/>
      <c r="AV8" s="45"/>
      <c r="AW8" s="45"/>
      <c r="AX8" s="45"/>
      <c r="AY8" s="45"/>
      <c r="AZ8" s="45"/>
      <c r="BA8" s="45"/>
      <c r="BB8" s="45">
        <f>データ!U6</f>
        <v>41.46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53.35</v>
      </c>
      <c r="J10" s="45"/>
      <c r="K10" s="45"/>
      <c r="L10" s="45"/>
      <c r="M10" s="45"/>
      <c r="N10" s="45"/>
      <c r="O10" s="45"/>
      <c r="P10" s="45">
        <f>データ!P6</f>
        <v>54.55</v>
      </c>
      <c r="Q10" s="45"/>
      <c r="R10" s="45"/>
      <c r="S10" s="45"/>
      <c r="T10" s="45"/>
      <c r="U10" s="45"/>
      <c r="V10" s="45"/>
      <c r="W10" s="45">
        <f>データ!Q6</f>
        <v>85.64</v>
      </c>
      <c r="X10" s="45"/>
      <c r="Y10" s="45"/>
      <c r="Z10" s="45"/>
      <c r="AA10" s="45"/>
      <c r="AB10" s="45"/>
      <c r="AC10" s="45"/>
      <c r="AD10" s="50">
        <f>データ!R6</f>
        <v>1371</v>
      </c>
      <c r="AE10" s="50"/>
      <c r="AF10" s="50"/>
      <c r="AG10" s="50"/>
      <c r="AH10" s="50"/>
      <c r="AI10" s="50"/>
      <c r="AJ10" s="50"/>
      <c r="AK10" s="2"/>
      <c r="AL10" s="50">
        <f>データ!V6</f>
        <v>5705</v>
      </c>
      <c r="AM10" s="50"/>
      <c r="AN10" s="50"/>
      <c r="AO10" s="50"/>
      <c r="AP10" s="50"/>
      <c r="AQ10" s="50"/>
      <c r="AR10" s="50"/>
      <c r="AS10" s="50"/>
      <c r="AT10" s="45">
        <f>データ!W6</f>
        <v>3.94</v>
      </c>
      <c r="AU10" s="45"/>
      <c r="AV10" s="45"/>
      <c r="AW10" s="45"/>
      <c r="AX10" s="45"/>
      <c r="AY10" s="45"/>
      <c r="AZ10" s="45"/>
      <c r="BA10" s="45"/>
      <c r="BB10" s="45">
        <f>データ!X6</f>
        <v>1447.97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QKlcUwTBLNAco2uj5ZELZ1ypPgHSbYSVi1c1Na+m67uXNpMcwYgt7KfTDaUN9J5398Q9U2zRpcd33e5QFwKxQ==" saltValue="fkbPnTeRnjUJPqUP2Fgb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24112</v>
      </c>
      <c r="D6" s="33">
        <f t="shared" si="3"/>
        <v>46</v>
      </c>
      <c r="E6" s="33">
        <f t="shared" si="3"/>
        <v>17</v>
      </c>
      <c r="F6" s="33">
        <f t="shared" si="3"/>
        <v>1</v>
      </c>
      <c r="G6" s="33">
        <f t="shared" si="3"/>
        <v>0</v>
      </c>
      <c r="H6" s="33" t="str">
        <f t="shared" si="3"/>
        <v>青森県　六ケ所村</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53.35</v>
      </c>
      <c r="P6" s="34">
        <f t="shared" si="3"/>
        <v>54.55</v>
      </c>
      <c r="Q6" s="34">
        <f t="shared" si="3"/>
        <v>85.64</v>
      </c>
      <c r="R6" s="34">
        <f t="shared" si="3"/>
        <v>1371</v>
      </c>
      <c r="S6" s="34">
        <f t="shared" si="3"/>
        <v>10475</v>
      </c>
      <c r="T6" s="34">
        <f t="shared" si="3"/>
        <v>252.68</v>
      </c>
      <c r="U6" s="34">
        <f t="shared" si="3"/>
        <v>41.46</v>
      </c>
      <c r="V6" s="34">
        <f t="shared" si="3"/>
        <v>5705</v>
      </c>
      <c r="W6" s="34">
        <f t="shared" si="3"/>
        <v>3.94</v>
      </c>
      <c r="X6" s="34">
        <f t="shared" si="3"/>
        <v>1447.97</v>
      </c>
      <c r="Y6" s="35">
        <f>IF(Y7="",NA(),Y7)</f>
        <v>102.26</v>
      </c>
      <c r="Z6" s="35">
        <f t="shared" ref="Z6:AH6" si="4">IF(Z7="",NA(),Z7)</f>
        <v>102.83</v>
      </c>
      <c r="AA6" s="35">
        <f t="shared" si="4"/>
        <v>102.7</v>
      </c>
      <c r="AB6" s="35">
        <f t="shared" si="4"/>
        <v>101.94</v>
      </c>
      <c r="AC6" s="35">
        <f t="shared" si="4"/>
        <v>100.96</v>
      </c>
      <c r="AD6" s="35">
        <f t="shared" si="4"/>
        <v>91.36</v>
      </c>
      <c r="AE6" s="35">
        <f t="shared" si="4"/>
        <v>104.24</v>
      </c>
      <c r="AF6" s="35">
        <f t="shared" si="4"/>
        <v>103.72</v>
      </c>
      <c r="AG6" s="35">
        <f t="shared" si="4"/>
        <v>101.12</v>
      </c>
      <c r="AH6" s="35">
        <f t="shared" si="4"/>
        <v>106.7</v>
      </c>
      <c r="AI6" s="34" t="str">
        <f>IF(AI7="","",IF(AI7="-","【-】","【"&amp;SUBSTITUTE(TEXT(AI7,"#,##0.00"),"-","△")&amp;"】"))</f>
        <v>【108.80】</v>
      </c>
      <c r="AJ6" s="35">
        <f>IF(AJ7="",NA(),AJ7)</f>
        <v>531.29999999999995</v>
      </c>
      <c r="AK6" s="35">
        <f t="shared" ref="AK6:AS6" si="5">IF(AK7="",NA(),AK7)</f>
        <v>433.52</v>
      </c>
      <c r="AL6" s="35">
        <f t="shared" si="5"/>
        <v>406.68</v>
      </c>
      <c r="AM6" s="35">
        <f t="shared" si="5"/>
        <v>366.26</v>
      </c>
      <c r="AN6" s="35">
        <f t="shared" si="5"/>
        <v>387.46</v>
      </c>
      <c r="AO6" s="35">
        <f t="shared" si="5"/>
        <v>285.58</v>
      </c>
      <c r="AP6" s="35">
        <f t="shared" si="5"/>
        <v>152.88999999999999</v>
      </c>
      <c r="AQ6" s="35">
        <f t="shared" si="5"/>
        <v>129.75</v>
      </c>
      <c r="AR6" s="35">
        <f t="shared" si="5"/>
        <v>110.94</v>
      </c>
      <c r="AS6" s="35">
        <f t="shared" si="5"/>
        <v>26.14</v>
      </c>
      <c r="AT6" s="34" t="str">
        <f>IF(AT7="","",IF(AT7="-","【-】","【"&amp;SUBSTITUTE(TEXT(AT7,"#,##0.00"),"-","△")&amp;"】"))</f>
        <v>【4.27】</v>
      </c>
      <c r="AU6" s="35">
        <f>IF(AU7="",NA(),AU7)</f>
        <v>318.44</v>
      </c>
      <c r="AV6" s="35">
        <f t="shared" ref="AV6:BD6" si="6">IF(AV7="",NA(),AV7)</f>
        <v>82.78</v>
      </c>
      <c r="AW6" s="35">
        <f t="shared" si="6"/>
        <v>71.05</v>
      </c>
      <c r="AX6" s="35">
        <f t="shared" si="6"/>
        <v>98.38</v>
      </c>
      <c r="AY6" s="35">
        <f t="shared" si="6"/>
        <v>99.68</v>
      </c>
      <c r="AZ6" s="35">
        <f t="shared" si="6"/>
        <v>519.04</v>
      </c>
      <c r="BA6" s="35">
        <f t="shared" si="6"/>
        <v>99.09</v>
      </c>
      <c r="BB6" s="35">
        <f t="shared" si="6"/>
        <v>90.5</v>
      </c>
      <c r="BC6" s="35">
        <f t="shared" si="6"/>
        <v>103.49</v>
      </c>
      <c r="BD6" s="35">
        <f t="shared" si="6"/>
        <v>68.290000000000006</v>
      </c>
      <c r="BE6" s="34" t="str">
        <f>IF(BE7="","",IF(BE7="-","【-】","【"&amp;SUBSTITUTE(TEXT(BE7,"#,##0.00"),"-","△")&amp;"】"))</f>
        <v>【66.41】</v>
      </c>
      <c r="BF6" s="34">
        <f>IF(BF7="",NA(),BF7)</f>
        <v>0</v>
      </c>
      <c r="BG6" s="34">
        <f t="shared" ref="BG6:BO6" si="7">IF(BG7="",NA(),BG7)</f>
        <v>0</v>
      </c>
      <c r="BH6" s="34">
        <f t="shared" si="7"/>
        <v>0</v>
      </c>
      <c r="BI6" s="34">
        <f t="shared" si="7"/>
        <v>0</v>
      </c>
      <c r="BJ6" s="34">
        <f t="shared" si="7"/>
        <v>0</v>
      </c>
      <c r="BK6" s="35">
        <f t="shared" si="7"/>
        <v>1826.49</v>
      </c>
      <c r="BL6" s="35">
        <f t="shared" si="7"/>
        <v>1696.96</v>
      </c>
      <c r="BM6" s="35">
        <f t="shared" si="7"/>
        <v>1824.34</v>
      </c>
      <c r="BN6" s="35">
        <f t="shared" si="7"/>
        <v>1604.64</v>
      </c>
      <c r="BO6" s="35">
        <f t="shared" si="7"/>
        <v>1124.26</v>
      </c>
      <c r="BP6" s="34" t="str">
        <f>IF(BP7="","",IF(BP7="-","【-】","【"&amp;SUBSTITUTE(TEXT(BP7,"#,##0.00"),"-","△")&amp;"】"))</f>
        <v>【707.33】</v>
      </c>
      <c r="BQ6" s="35">
        <f>IF(BQ7="",NA(),BQ7)</f>
        <v>20.87</v>
      </c>
      <c r="BR6" s="35">
        <f t="shared" ref="BR6:BZ6" si="8">IF(BR7="",NA(),BR7)</f>
        <v>11.93</v>
      </c>
      <c r="BS6" s="35">
        <f t="shared" si="8"/>
        <v>24.67</v>
      </c>
      <c r="BT6" s="35">
        <f t="shared" si="8"/>
        <v>20.53</v>
      </c>
      <c r="BU6" s="35">
        <f t="shared" si="8"/>
        <v>22.18</v>
      </c>
      <c r="BV6" s="35">
        <f t="shared" si="8"/>
        <v>48</v>
      </c>
      <c r="BW6" s="35">
        <f t="shared" si="8"/>
        <v>47.23</v>
      </c>
      <c r="BX6" s="35">
        <f t="shared" si="8"/>
        <v>54.16</v>
      </c>
      <c r="BY6" s="35">
        <f t="shared" si="8"/>
        <v>60.01</v>
      </c>
      <c r="BZ6" s="35">
        <f t="shared" si="8"/>
        <v>80.58</v>
      </c>
      <c r="CA6" s="34" t="str">
        <f>IF(CA7="","",IF(CA7="-","【-】","【"&amp;SUBSTITUTE(TEXT(CA7,"#,##0.00"),"-","△")&amp;"】"))</f>
        <v>【101.26】</v>
      </c>
      <c r="CB6" s="35">
        <f>IF(CB7="",NA(),CB7)</f>
        <v>346.89</v>
      </c>
      <c r="CC6" s="35">
        <f t="shared" ref="CC6:CK6" si="9">IF(CC7="",NA(),CC7)</f>
        <v>608.03</v>
      </c>
      <c r="CD6" s="35">
        <f t="shared" si="9"/>
        <v>294.48</v>
      </c>
      <c r="CE6" s="35">
        <f t="shared" si="9"/>
        <v>345.24</v>
      </c>
      <c r="CF6" s="35">
        <f t="shared" si="9"/>
        <v>319.44</v>
      </c>
      <c r="CG6" s="35">
        <f t="shared" si="9"/>
        <v>334.37</v>
      </c>
      <c r="CH6" s="35">
        <f t="shared" si="9"/>
        <v>351.41</v>
      </c>
      <c r="CI6" s="35">
        <f t="shared" si="9"/>
        <v>307.56</v>
      </c>
      <c r="CJ6" s="35">
        <f t="shared" si="9"/>
        <v>277.67</v>
      </c>
      <c r="CK6" s="35">
        <f t="shared" si="9"/>
        <v>216.21</v>
      </c>
      <c r="CL6" s="34" t="str">
        <f>IF(CL7="","",IF(CL7="-","【-】","【"&amp;SUBSTITUTE(TEXT(CL7,"#,##0.00"),"-","△")&amp;"】"))</f>
        <v>【136.39】</v>
      </c>
      <c r="CM6" s="34">
        <f>IF(CM7="",NA(),CM7)</f>
        <v>0</v>
      </c>
      <c r="CN6" s="34">
        <f t="shared" ref="CN6:CV6" si="10">IF(CN7="",NA(),CN7)</f>
        <v>0</v>
      </c>
      <c r="CO6" s="34">
        <f t="shared" si="10"/>
        <v>0</v>
      </c>
      <c r="CP6" s="34">
        <f t="shared" si="10"/>
        <v>0</v>
      </c>
      <c r="CQ6" s="34">
        <f t="shared" si="10"/>
        <v>0</v>
      </c>
      <c r="CR6" s="35">
        <f t="shared" si="10"/>
        <v>40.71</v>
      </c>
      <c r="CS6" s="35">
        <f t="shared" si="10"/>
        <v>43.53</v>
      </c>
      <c r="CT6" s="35">
        <f t="shared" si="10"/>
        <v>39.869999999999997</v>
      </c>
      <c r="CU6" s="35">
        <f t="shared" si="10"/>
        <v>41.28</v>
      </c>
      <c r="CV6" s="35">
        <f t="shared" si="10"/>
        <v>50.24</v>
      </c>
      <c r="CW6" s="34" t="str">
        <f>IF(CW7="","",IF(CW7="-","【-】","【"&amp;SUBSTITUTE(TEXT(CW7,"#,##0.00"),"-","△")&amp;"】"))</f>
        <v>【60.13】</v>
      </c>
      <c r="CX6" s="35">
        <f>IF(CX7="",NA(),CX7)</f>
        <v>78.98</v>
      </c>
      <c r="CY6" s="35">
        <f t="shared" ref="CY6:DG6" si="11">IF(CY7="",NA(),CY7)</f>
        <v>82.71</v>
      </c>
      <c r="CZ6" s="35">
        <f t="shared" si="11"/>
        <v>83.74</v>
      </c>
      <c r="DA6" s="35">
        <f t="shared" si="11"/>
        <v>89.37</v>
      </c>
      <c r="DB6" s="35">
        <f t="shared" si="11"/>
        <v>88.27</v>
      </c>
      <c r="DC6" s="35">
        <f t="shared" si="11"/>
        <v>63.45</v>
      </c>
      <c r="DD6" s="35">
        <f t="shared" si="11"/>
        <v>64.14</v>
      </c>
      <c r="DE6" s="35">
        <f t="shared" si="11"/>
        <v>61.37</v>
      </c>
      <c r="DF6" s="35">
        <f t="shared" si="11"/>
        <v>61.3</v>
      </c>
      <c r="DG6" s="35">
        <f t="shared" si="11"/>
        <v>84.17</v>
      </c>
      <c r="DH6" s="34" t="str">
        <f>IF(DH7="","",IF(DH7="-","【-】","【"&amp;SUBSTITUTE(TEXT(DH7,"#,##0.00"),"-","△")&amp;"】"))</f>
        <v>【95.06】</v>
      </c>
      <c r="DI6" s="35">
        <f>IF(DI7="",NA(),DI7)</f>
        <v>4.75</v>
      </c>
      <c r="DJ6" s="35">
        <f t="shared" ref="DJ6:DR6" si="12">IF(DJ7="",NA(),DJ7)</f>
        <v>25.4</v>
      </c>
      <c r="DK6" s="35">
        <f t="shared" si="12"/>
        <v>24.46</v>
      </c>
      <c r="DL6" s="35">
        <f t="shared" si="12"/>
        <v>26.35</v>
      </c>
      <c r="DM6" s="35">
        <f t="shared" si="12"/>
        <v>29.13</v>
      </c>
      <c r="DN6" s="35">
        <f t="shared" si="12"/>
        <v>7.52</v>
      </c>
      <c r="DO6" s="35">
        <f t="shared" si="12"/>
        <v>16.43</v>
      </c>
      <c r="DP6" s="35">
        <f t="shared" si="12"/>
        <v>17.739999999999998</v>
      </c>
      <c r="DQ6" s="35">
        <f t="shared" si="12"/>
        <v>14.42</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5">
        <f t="shared" si="14"/>
        <v>2.4700000000000002</v>
      </c>
      <c r="EH6" s="35">
        <f t="shared" si="14"/>
        <v>1.17</v>
      </c>
      <c r="EI6" s="35">
        <f t="shared" si="14"/>
        <v>2.29</v>
      </c>
      <c r="EJ6" s="34">
        <f t="shared" si="14"/>
        <v>0</v>
      </c>
      <c r="EK6" s="35">
        <f t="shared" si="14"/>
        <v>0.17</v>
      </c>
      <c r="EL6" s="35">
        <f t="shared" si="14"/>
        <v>0.2</v>
      </c>
      <c r="EM6" s="35">
        <f t="shared" si="14"/>
        <v>0.19</v>
      </c>
      <c r="EN6" s="35">
        <f t="shared" si="14"/>
        <v>0.13</v>
      </c>
      <c r="EO6" s="34" t="str">
        <f>IF(EO7="","",IF(EO7="-","【-】","【"&amp;SUBSTITUTE(TEXT(EO7,"#,##0.00"),"-","△")&amp;"】"))</f>
        <v>【0.23】</v>
      </c>
    </row>
    <row r="7" spans="1:148" s="36" customFormat="1" x14ac:dyDescent="0.15">
      <c r="A7" s="28"/>
      <c r="B7" s="37">
        <v>2017</v>
      </c>
      <c r="C7" s="37">
        <v>24112</v>
      </c>
      <c r="D7" s="37">
        <v>46</v>
      </c>
      <c r="E7" s="37">
        <v>17</v>
      </c>
      <c r="F7" s="37">
        <v>1</v>
      </c>
      <c r="G7" s="37">
        <v>0</v>
      </c>
      <c r="H7" s="37" t="s">
        <v>108</v>
      </c>
      <c r="I7" s="37" t="s">
        <v>109</v>
      </c>
      <c r="J7" s="37" t="s">
        <v>110</v>
      </c>
      <c r="K7" s="37" t="s">
        <v>111</v>
      </c>
      <c r="L7" s="37" t="s">
        <v>112</v>
      </c>
      <c r="M7" s="37" t="s">
        <v>113</v>
      </c>
      <c r="N7" s="38" t="s">
        <v>114</v>
      </c>
      <c r="O7" s="38">
        <v>53.35</v>
      </c>
      <c r="P7" s="38">
        <v>54.55</v>
      </c>
      <c r="Q7" s="38">
        <v>85.64</v>
      </c>
      <c r="R7" s="38">
        <v>1371</v>
      </c>
      <c r="S7" s="38">
        <v>10475</v>
      </c>
      <c r="T7" s="38">
        <v>252.68</v>
      </c>
      <c r="U7" s="38">
        <v>41.46</v>
      </c>
      <c r="V7" s="38">
        <v>5705</v>
      </c>
      <c r="W7" s="38">
        <v>3.94</v>
      </c>
      <c r="X7" s="38">
        <v>1447.97</v>
      </c>
      <c r="Y7" s="38">
        <v>102.26</v>
      </c>
      <c r="Z7" s="38">
        <v>102.83</v>
      </c>
      <c r="AA7" s="38">
        <v>102.7</v>
      </c>
      <c r="AB7" s="38">
        <v>101.94</v>
      </c>
      <c r="AC7" s="38">
        <v>100.96</v>
      </c>
      <c r="AD7" s="38">
        <v>91.36</v>
      </c>
      <c r="AE7" s="38">
        <v>104.24</v>
      </c>
      <c r="AF7" s="38">
        <v>103.72</v>
      </c>
      <c r="AG7" s="38">
        <v>101.12</v>
      </c>
      <c r="AH7" s="38">
        <v>106.7</v>
      </c>
      <c r="AI7" s="38">
        <v>108.8</v>
      </c>
      <c r="AJ7" s="38">
        <v>531.29999999999995</v>
      </c>
      <c r="AK7" s="38">
        <v>433.52</v>
      </c>
      <c r="AL7" s="38">
        <v>406.68</v>
      </c>
      <c r="AM7" s="38">
        <v>366.26</v>
      </c>
      <c r="AN7" s="38">
        <v>387.46</v>
      </c>
      <c r="AO7" s="38">
        <v>285.58</v>
      </c>
      <c r="AP7" s="38">
        <v>152.88999999999999</v>
      </c>
      <c r="AQ7" s="38">
        <v>129.75</v>
      </c>
      <c r="AR7" s="38">
        <v>110.94</v>
      </c>
      <c r="AS7" s="38">
        <v>26.14</v>
      </c>
      <c r="AT7" s="38">
        <v>4.2699999999999996</v>
      </c>
      <c r="AU7" s="38">
        <v>318.44</v>
      </c>
      <c r="AV7" s="38">
        <v>82.78</v>
      </c>
      <c r="AW7" s="38">
        <v>71.05</v>
      </c>
      <c r="AX7" s="38">
        <v>98.38</v>
      </c>
      <c r="AY7" s="38">
        <v>99.68</v>
      </c>
      <c r="AZ7" s="38">
        <v>519.04</v>
      </c>
      <c r="BA7" s="38">
        <v>99.09</v>
      </c>
      <c r="BB7" s="38">
        <v>90.5</v>
      </c>
      <c r="BC7" s="38">
        <v>103.49</v>
      </c>
      <c r="BD7" s="38">
        <v>68.290000000000006</v>
      </c>
      <c r="BE7" s="38">
        <v>66.41</v>
      </c>
      <c r="BF7" s="38">
        <v>0</v>
      </c>
      <c r="BG7" s="38">
        <v>0</v>
      </c>
      <c r="BH7" s="38">
        <v>0</v>
      </c>
      <c r="BI7" s="38">
        <v>0</v>
      </c>
      <c r="BJ7" s="38">
        <v>0</v>
      </c>
      <c r="BK7" s="38">
        <v>1826.49</v>
      </c>
      <c r="BL7" s="38">
        <v>1696.96</v>
      </c>
      <c r="BM7" s="38">
        <v>1824.34</v>
      </c>
      <c r="BN7" s="38">
        <v>1604.64</v>
      </c>
      <c r="BO7" s="38">
        <v>1124.26</v>
      </c>
      <c r="BP7" s="38">
        <v>707.33</v>
      </c>
      <c r="BQ7" s="38">
        <v>20.87</v>
      </c>
      <c r="BR7" s="38">
        <v>11.93</v>
      </c>
      <c r="BS7" s="38">
        <v>24.67</v>
      </c>
      <c r="BT7" s="38">
        <v>20.53</v>
      </c>
      <c r="BU7" s="38">
        <v>22.18</v>
      </c>
      <c r="BV7" s="38">
        <v>48</v>
      </c>
      <c r="BW7" s="38">
        <v>47.23</v>
      </c>
      <c r="BX7" s="38">
        <v>54.16</v>
      </c>
      <c r="BY7" s="38">
        <v>60.01</v>
      </c>
      <c r="BZ7" s="38">
        <v>80.58</v>
      </c>
      <c r="CA7" s="38">
        <v>101.26</v>
      </c>
      <c r="CB7" s="38">
        <v>346.89</v>
      </c>
      <c r="CC7" s="38">
        <v>608.03</v>
      </c>
      <c r="CD7" s="38">
        <v>294.48</v>
      </c>
      <c r="CE7" s="38">
        <v>345.24</v>
      </c>
      <c r="CF7" s="38">
        <v>319.44</v>
      </c>
      <c r="CG7" s="38">
        <v>334.37</v>
      </c>
      <c r="CH7" s="38">
        <v>351.41</v>
      </c>
      <c r="CI7" s="38">
        <v>307.56</v>
      </c>
      <c r="CJ7" s="38">
        <v>277.67</v>
      </c>
      <c r="CK7" s="38">
        <v>216.21</v>
      </c>
      <c r="CL7" s="38">
        <v>136.38999999999999</v>
      </c>
      <c r="CM7" s="38">
        <v>0</v>
      </c>
      <c r="CN7" s="38">
        <v>0</v>
      </c>
      <c r="CO7" s="38">
        <v>0</v>
      </c>
      <c r="CP7" s="38">
        <v>0</v>
      </c>
      <c r="CQ7" s="38">
        <v>0</v>
      </c>
      <c r="CR7" s="38">
        <v>40.71</v>
      </c>
      <c r="CS7" s="38">
        <v>43.53</v>
      </c>
      <c r="CT7" s="38">
        <v>39.869999999999997</v>
      </c>
      <c r="CU7" s="38">
        <v>41.28</v>
      </c>
      <c r="CV7" s="38">
        <v>50.24</v>
      </c>
      <c r="CW7" s="38">
        <v>60.13</v>
      </c>
      <c r="CX7" s="38">
        <v>78.98</v>
      </c>
      <c r="CY7" s="38">
        <v>82.71</v>
      </c>
      <c r="CZ7" s="38">
        <v>83.74</v>
      </c>
      <c r="DA7" s="38">
        <v>89.37</v>
      </c>
      <c r="DB7" s="38">
        <v>88.27</v>
      </c>
      <c r="DC7" s="38">
        <v>63.45</v>
      </c>
      <c r="DD7" s="38">
        <v>64.14</v>
      </c>
      <c r="DE7" s="38">
        <v>61.37</v>
      </c>
      <c r="DF7" s="38">
        <v>61.3</v>
      </c>
      <c r="DG7" s="38">
        <v>84.17</v>
      </c>
      <c r="DH7" s="38">
        <v>95.06</v>
      </c>
      <c r="DI7" s="38">
        <v>4.75</v>
      </c>
      <c r="DJ7" s="38">
        <v>25.4</v>
      </c>
      <c r="DK7" s="38">
        <v>24.46</v>
      </c>
      <c r="DL7" s="38">
        <v>26.35</v>
      </c>
      <c r="DM7" s="38">
        <v>29.13</v>
      </c>
      <c r="DN7" s="38">
        <v>7.52</v>
      </c>
      <c r="DO7" s="38">
        <v>16.43</v>
      </c>
      <c r="DP7" s="38">
        <v>17.739999999999998</v>
      </c>
      <c r="DQ7" s="38">
        <v>14.42</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2.4700000000000002</v>
      </c>
      <c r="EH7" s="38">
        <v>1.17</v>
      </c>
      <c r="EI7" s="38">
        <v>2.29</v>
      </c>
      <c r="EJ7" s="38">
        <v>0</v>
      </c>
      <c r="EK7" s="38">
        <v>0.17</v>
      </c>
      <c r="EL7" s="38">
        <v>0.2</v>
      </c>
      <c r="EM7" s="38">
        <v>0.19</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