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1\300_理財\305 経営比較分析表の策定\H３０\05_経営比較分析表の分析等について\05_確認作業完了データ\法非適用\02_下水道事業\21板柳町\"/>
    </mc:Choice>
  </mc:AlternateContent>
  <workbookProtection workbookAlgorithmName="SHA-512" workbookHashValue="7dhrrBOVbF2VIGfMdBT0oFOxIUaiplFWFc8//n7Zuj5K1BG1Mrz5+JWNSk3RVmLAG/e70FT69dP3dyn0ppoK/g==" workbookSaltValue="/3C2yc5l0TSSjkq+StSoug==" workbookSpinCount="100000" lockStructure="1"/>
  <bookViews>
    <workbookView xWindow="7560" yWindow="81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<sst xmlns="http://schemas.openxmlformats.org/spreadsheetml/2006/main" count="240" uniqueCount="127">
  <si>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</si>
  <si>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</si>
  <si>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</si>
  <si>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</si>
  <si>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</si>
  <si>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</si>
  <si>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</si>
  <si>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</si>
  <si>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</si>
  <si>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</si>
  <si>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</si>
  <si>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</si>
  <si>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</si>
  <si>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</si>
  <si>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</si>
  <si>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</si>
  <si>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</si>
  <si>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</si>
  <si>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</si>
  <si>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</si>
  <si>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</si>
  <si>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</si>
  <si>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</si>
  <si>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</si>
  <si>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</si>
  <si>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</si>
  <si>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</si>
  <si>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</si>
  <si>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</si>
  <si>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</si>
  <si>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</si>
  <si>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</si>
  <si>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</si>
  <si>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</si>
  <si>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</si>
  <si>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</si>
  <si>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</si>
  <si>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</si>
  <si>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</si>
  <si>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</si>
  <si>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</si>
  <si>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</si>
  <si>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</si>
  <si>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</si>
  <si>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</si>
  <si>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</si>
  <si>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</si>
  <si>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</si>
  <si>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</si>
  <si>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</si>
  <si>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</si>
  <si>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</si>
  <si>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</si>
  <si>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</si>
  <si>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</si>
  <si>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</si>
  <si>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</si>
  <si>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</si>
  <si>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</si>
  <si>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</si>
  <si>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</si>
  <si>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</si>
  <si>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</si>
  <si>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</si>
  <si>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</si>
  <si>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</si>
  <si>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</si>
  <si>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</si>
  <si>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</si>
  <si>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</si>
  <si>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</si>
  <si>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</si>
  <si>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</si>
  <si>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</si>
  <si>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</si>
  <si>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</si>
  <si>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</si>
  <si>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</si>
  <si>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</si>
  <si>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</si>
  <si>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</si>
  <si>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</si>
  <si>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</si>
  <si>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</si>
  <si>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</si>
  <si>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</si>
  <si>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</si>
  <si>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</si>
  <si>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</si>
  <si>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</si>
  <si>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</si>
  <si>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</si>
  <si>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</si>
  <si>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</si>
  <si>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</si>
  <si>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</si>
  <si>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</si>
  <si>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</si>
  <si>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</si>
  <si>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</si>
  <si>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</si>
  <si>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</si>
  <si>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</si>
  <si>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</si>
  <si>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</si>
  <si>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</si>
  <si>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</si>
  <si>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</si>
  <si>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</si>
  <si>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</si>
  <si>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</si>
  <si>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板柳町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</si>
  <si>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</si>
  <si>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</si>
  <si>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</si>
  <si>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</si>
  <si>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</si>
  <si>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</si>
  <si>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</si>
  <si>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</si>
  <si>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</si>
  <si>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</si>
  <si>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</si>
  <si>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</si>
  <si>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平成１４年度から管渠工事を行っており、耐用年数を超えた管渠は無く、本格的な改築がない。</t>
    <phoneticPr fontId="4"/>
  </si>
  <si>
    <t>現在のところ、経営状況の安定は図られているが、将来の人口減少に伴う使用料収入の減少が見込まれるため、事業運営について十分な検討が必要である。また、人口減少が進んでいるが、下水道の普及率を上げるためにも町民の方々の理解を得るよう、これまで以上に加入促進活動を実施する必要がある。</t>
    <phoneticPr fontId="4"/>
  </si>
  <si>
    <t>収益的収支比率は、１００％前後で横ばいとなっている。しかし、経費回収率が１００％を下回っており、現在のところ、使用料収入以外の収入（一般会計繰入金）により経営の安定が図られている。施設利用率及び水洗化率については、処理区内人口の減、水洗化人口の減に伴い加入率が類似団体に比べ低い。</t>
    <rPh sb="114" eb="115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</si>
</sst>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DA-4847-B6A1-3A706125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159576"/>
        <c:axId val="39215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DA-4847-B6A1-3A706125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59576"/>
        <c:axId val="392159968"/>
      </c:lineChart>
      <c:dateAx>
        <c:axId val="392159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159968"/>
        <c:crosses val="autoZero"/>
        <c:auto val="1"/>
        <c:lblOffset val="100"/>
        <c:baseTimeUnit val="years"/>
      </c:dateAx>
      <c:valAx>
        <c:axId val="39215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159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25.03</c:v>
                </c:pt>
                <c:pt idx="1">
                  <c:v>26.27</c:v>
                </c:pt>
                <c:pt idx="2">
                  <c:v>26.72</c:v>
                </c:pt>
                <c:pt idx="3">
                  <c:v>28.74</c:v>
                </c:pt>
                <c:pt idx="4">
                  <c:v>29.42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B4-4B68-B533-CB36BF171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66112"/>
        <c:axId val="12856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4-4B68-B533-CB36BF171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6112"/>
        <c:axId val="128566504"/>
      </c:lineChart>
      <c:dateAx>
        <c:axId val="1285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566504"/>
        <c:crosses val="autoZero"/>
        <c:auto val="1"/>
        <c:lblOffset val="100"/>
        <c:baseTimeUnit val="years"/>
      </c:dateAx>
      <c:valAx>
        <c:axId val="12856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5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46.53</c:v>
                </c:pt>
                <c:pt idx="1">
                  <c:v>48.72</c:v>
                </c:pt>
                <c:pt idx="2">
                  <c:v>48.72</c:v>
                </c:pt>
                <c:pt idx="3">
                  <c:v>51.99</c:v>
                </c:pt>
                <c:pt idx="4">
                  <c:v>54.89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CB-4C66-BF0F-67A538B0B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508712"/>
        <c:axId val="42650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CB-4C66-BF0F-67A538B0B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508712"/>
        <c:axId val="426509104"/>
      </c:lineChart>
      <c:dateAx>
        <c:axId val="426508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509104"/>
        <c:crosses val="autoZero"/>
        <c:auto val="1"/>
        <c:lblOffset val="100"/>
        <c:baseTimeUnit val="years"/>
      </c:dateAx>
      <c:valAx>
        <c:axId val="42650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508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98.65</c:v>
                </c:pt>
                <c:pt idx="1">
                  <c:v>96.98</c:v>
                </c:pt>
                <c:pt idx="2">
                  <c:v>97.84</c:v>
                </c:pt>
                <c:pt idx="3">
                  <c:v>97.9</c:v>
                </c:pt>
                <c:pt idx="4">
                  <c:v>98.32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FB-4F9B-84AB-1FE808DAB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119024"/>
        <c:axId val="39050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FB-4F9B-84AB-1FE808DAB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119024"/>
        <c:axId val="390509488"/>
      </c:lineChart>
      <c:dateAx>
        <c:axId val="22311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509488"/>
        <c:crosses val="autoZero"/>
        <c:auto val="1"/>
        <c:lblOffset val="100"/>
        <c:baseTimeUnit val="years"/>
      </c:dateAx>
      <c:valAx>
        <c:axId val="39050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311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5D-4917-9E66-9F6F8A54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18408"/>
        <c:axId val="12920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5D-4917-9E66-9F6F8A54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18408"/>
        <c:axId val="129206448"/>
      </c:lineChart>
      <c:dateAx>
        <c:axId val="22421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206448"/>
        <c:crosses val="autoZero"/>
        <c:auto val="1"/>
        <c:lblOffset val="100"/>
        <c:baseTimeUnit val="years"/>
      </c:dateAx>
      <c:valAx>
        <c:axId val="12920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218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73-4751-8E97-4B4762C87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07624"/>
        <c:axId val="12920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73-4751-8E97-4B4762C87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07624"/>
        <c:axId val="129208016"/>
      </c:lineChart>
      <c:dateAx>
        <c:axId val="129207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208016"/>
        <c:crosses val="autoZero"/>
        <c:auto val="1"/>
        <c:lblOffset val="100"/>
        <c:baseTimeUnit val="years"/>
      </c:dateAx>
      <c:valAx>
        <c:axId val="12920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207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2F-449A-86D6-003FEA20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09192"/>
        <c:axId val="12920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2F-449A-86D6-003FEA20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09192"/>
        <c:axId val="129209584"/>
      </c:lineChart>
      <c:dateAx>
        <c:axId val="129209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209584"/>
        <c:crosses val="autoZero"/>
        <c:auto val="1"/>
        <c:lblOffset val="100"/>
        <c:baseTimeUnit val="years"/>
      </c:dateAx>
      <c:valAx>
        <c:axId val="12920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209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95-4146-AE1F-9FA3F667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699896"/>
        <c:axId val="39270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95-4146-AE1F-9FA3F667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699896"/>
        <c:axId val="392700288"/>
      </c:lineChart>
      <c:dateAx>
        <c:axId val="392699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700288"/>
        <c:crosses val="autoZero"/>
        <c:auto val="1"/>
        <c:lblOffset val="100"/>
        <c:baseTimeUnit val="years"/>
      </c:dateAx>
      <c:valAx>
        <c:axId val="39270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699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134.97</c:v>
                </c:pt>
                <c:pt idx="1">
                  <c:v>127.95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35-411B-A22D-4EB9A3508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701464"/>
        <c:axId val="39270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35-411B-A22D-4EB9A3508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701464"/>
        <c:axId val="392701856"/>
      </c:lineChart>
      <c:dateAx>
        <c:axId val="392701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701856"/>
        <c:crosses val="autoZero"/>
        <c:auto val="1"/>
        <c:lblOffset val="100"/>
        <c:baseTimeUnit val="years"/>
      </c:dateAx>
      <c:valAx>
        <c:axId val="39270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701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69.760000000000005</c:v>
                </c:pt>
                <c:pt idx="1">
                  <c:v>44.48</c:v>
                </c:pt>
                <c:pt idx="2">
                  <c:v>40.159999999999997</c:v>
                </c:pt>
                <c:pt idx="3">
                  <c:v>46.31</c:v>
                </c:pt>
                <c:pt idx="4">
                  <c:v>50.93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3A-4703-8D24-02A0B2143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703032"/>
        <c:axId val="128563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3A-4703-8D24-02A0B2143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703032"/>
        <c:axId val="128563368"/>
      </c:lineChart>
      <c:dateAx>
        <c:axId val="392703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563368"/>
        <c:crosses val="autoZero"/>
        <c:auto val="1"/>
        <c:lblOffset val="100"/>
        <c:baseTimeUnit val="years"/>
      </c:dateAx>
      <c:valAx>
        <c:axId val="128563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703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218.24</c:v>
                </c:pt>
                <c:pt idx="1">
                  <c:v>325.92</c:v>
                </c:pt>
                <c:pt idx="2">
                  <c:v>388.36</c:v>
                </c:pt>
                <c:pt idx="3">
                  <c:v>330.25</c:v>
                </c:pt>
                <c:pt idx="4">
                  <c:v>300.82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B-4E5C-8D3E-ADB3C08B0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64544"/>
        <c:axId val="128564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AB-4E5C-8D3E-ADB3C08B0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4544"/>
        <c:axId val="128564936"/>
      </c:lineChart>
      <c:dateAx>
        <c:axId val="12856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564936"/>
        <c:crosses val="autoZero"/>
        <c:auto val="1"/>
        <c:lblOffset val="100"/>
        <c:baseTimeUnit val="years"/>
      </c:dateAx>
      <c:valAx>
        <c:axId val="128564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56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板柳町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13967</v>
      </c>
      <c r="AM8" s="66"/>
      <c r="AN8" s="66"/>
      <c r="AO8" s="66"/>
      <c r="AP8" s="66"/>
      <c r="AQ8" s="66"/>
      <c r="AR8" s="66"/>
      <c r="AS8" s="66"/>
      <c r="AT8" s="65">
        <f>データ!T6</f>
        <v>41.88</v>
      </c>
      <c r="AU8" s="65"/>
      <c r="AV8" s="65"/>
      <c r="AW8" s="65"/>
      <c r="AX8" s="65"/>
      <c r="AY8" s="65"/>
      <c r="AZ8" s="65"/>
      <c r="BA8" s="65"/>
      <c r="BB8" s="65">
        <f>データ!U6</f>
        <v>333.5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33.130000000000003</v>
      </c>
      <c r="Q10" s="65"/>
      <c r="R10" s="65"/>
      <c r="S10" s="65"/>
      <c r="T10" s="65"/>
      <c r="U10" s="65"/>
      <c r="V10" s="65"/>
      <c r="W10" s="65">
        <f>データ!Q6</f>
        <v>97.61</v>
      </c>
      <c r="X10" s="65"/>
      <c r="Y10" s="65"/>
      <c r="Z10" s="65"/>
      <c r="AA10" s="65"/>
      <c r="AB10" s="65"/>
      <c r="AC10" s="65"/>
      <c r="AD10" s="66">
        <f>データ!R6</f>
        <v>2880</v>
      </c>
      <c r="AE10" s="66"/>
      <c r="AF10" s="66"/>
      <c r="AG10" s="66"/>
      <c r="AH10" s="66"/>
      <c r="AI10" s="66"/>
      <c r="AJ10" s="66"/>
      <c r="AK10" s="2"/>
      <c r="AL10" s="66">
        <f>データ!V6</f>
        <v>4591</v>
      </c>
      <c r="AM10" s="66"/>
      <c r="AN10" s="66"/>
      <c r="AO10" s="66"/>
      <c r="AP10" s="66"/>
      <c r="AQ10" s="66"/>
      <c r="AR10" s="66"/>
      <c r="AS10" s="66"/>
      <c r="AT10" s="65">
        <f>データ!W6</f>
        <v>3.3</v>
      </c>
      <c r="AU10" s="65"/>
      <c r="AV10" s="65"/>
      <c r="AW10" s="65"/>
      <c r="AX10" s="65"/>
      <c r="AY10" s="65"/>
      <c r="AZ10" s="65"/>
      <c r="BA10" s="65"/>
      <c r="BB10" s="65">
        <f>データ!X6</f>
        <v>1391.21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57</v>
      </c>
      <c r="N86" s="25" t="s">
        <v>57</v>
      </c>
      <c r="O86" s="25" t="str">
        <f>データ!EO6</f>
        <v>【0.11】</v>
      </c>
    </row>
  </sheetData>
  <sheetProtection algorithmName="SHA-512" hashValue="0B3P8kpfZxGhMIP9TUgVVRl7kuSfydyEK3VojRJyCiZ60KB7ex7V1CiyGyXb9t12FYzn7RyqSK86RYVID2Dlnw==" saltValue="nbJGOhCwURrYxyrmEZ7Tr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23817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青森県　板柳町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33.130000000000003</v>
      </c>
      <c r="Q6" s="33">
        <f t="shared" si="3"/>
        <v>97.61</v>
      </c>
      <c r="R6" s="33">
        <f t="shared" si="3"/>
        <v>2880</v>
      </c>
      <c r="S6" s="33">
        <f t="shared" si="3"/>
        <v>13967</v>
      </c>
      <c r="T6" s="33">
        <f t="shared" si="3"/>
        <v>41.88</v>
      </c>
      <c r="U6" s="33">
        <f t="shared" si="3"/>
        <v>333.5</v>
      </c>
      <c r="V6" s="33">
        <f t="shared" si="3"/>
        <v>4591</v>
      </c>
      <c r="W6" s="33">
        <f t="shared" si="3"/>
        <v>3.3</v>
      </c>
      <c r="X6" s="33">
        <f t="shared" si="3"/>
        <v>1391.21</v>
      </c>
      <c r="Y6" s="34">
        <f>IF(Y7="",NA(),Y7)</f>
        <v>98.65</v>
      </c>
      <c r="Z6" s="34">
        <f t="shared" ref="Z6:AH6" si="4">IF(Z7="",NA(),Z7)</f>
        <v>96.98</v>
      </c>
      <c r="AA6" s="34">
        <f t="shared" si="4"/>
        <v>97.84</v>
      </c>
      <c r="AB6" s="34">
        <f t="shared" si="4"/>
        <v>97.9</v>
      </c>
      <c r="AC6" s="34">
        <f t="shared" si="4"/>
        <v>98.32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134.97</v>
      </c>
      <c r="BG6" s="34">
        <f t="shared" ref="BG6:BO6" si="7">IF(BG7="",NA(),BG7)</f>
        <v>127.95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982.29</v>
      </c>
      <c r="BP6" s="33" t="str">
        <f>IF(BP7="","",IF(BP7="-","【-】","【"&amp;SUBSTITUTE(TEXT(BP7,"#,##0.00"),"-","△")&amp;"】"))</f>
        <v>【814.89】</v>
      </c>
      <c r="BQ6" s="34">
        <f>IF(BQ7="",NA(),BQ7)</f>
        <v>69.760000000000005</v>
      </c>
      <c r="BR6" s="34">
        <f t="shared" ref="BR6:BZ6" si="8">IF(BR7="",NA(),BR7)</f>
        <v>44.48</v>
      </c>
      <c r="BS6" s="34">
        <f t="shared" si="8"/>
        <v>40.159999999999997</v>
      </c>
      <c r="BT6" s="34">
        <f t="shared" si="8"/>
        <v>46.31</v>
      </c>
      <c r="BU6" s="34">
        <f t="shared" si="8"/>
        <v>50.93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41.25</v>
      </c>
      <c r="CA6" s="33" t="str">
        <f>IF(CA7="","",IF(CA7="-","【-】","【"&amp;SUBSTITUTE(TEXT(CA7,"#,##0.00"),"-","△")&amp;"】"))</f>
        <v>【60.64】</v>
      </c>
      <c r="CB6" s="34">
        <f>IF(CB7="",NA(),CB7)</f>
        <v>218.24</v>
      </c>
      <c r="CC6" s="34">
        <f t="shared" ref="CC6:CK6" si="9">IF(CC7="",NA(),CC7)</f>
        <v>325.92</v>
      </c>
      <c r="CD6" s="34">
        <f t="shared" si="9"/>
        <v>388.36</v>
      </c>
      <c r="CE6" s="34">
        <f t="shared" si="9"/>
        <v>330.25</v>
      </c>
      <c r="CF6" s="34">
        <f t="shared" si="9"/>
        <v>300.82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334.48</v>
      </c>
      <c r="CL6" s="33" t="str">
        <f>IF(CL7="","",IF(CL7="-","【-】","【"&amp;SUBSTITUTE(TEXT(CL7,"#,##0.00"),"-","△")&amp;"】"))</f>
        <v>【255.52】</v>
      </c>
      <c r="CM6" s="34">
        <f>IF(CM7="",NA(),CM7)</f>
        <v>25.03</v>
      </c>
      <c r="CN6" s="34">
        <f t="shared" ref="CN6:CV6" si="10">IF(CN7="",NA(),CN7)</f>
        <v>26.27</v>
      </c>
      <c r="CO6" s="34">
        <f t="shared" si="10"/>
        <v>26.72</v>
      </c>
      <c r="CP6" s="34">
        <f t="shared" si="10"/>
        <v>28.74</v>
      </c>
      <c r="CQ6" s="34">
        <f t="shared" si="10"/>
        <v>29.42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40.93</v>
      </c>
      <c r="CW6" s="33" t="str">
        <f>IF(CW7="","",IF(CW7="-","【-】","【"&amp;SUBSTITUTE(TEXT(CW7,"#,##0.00"),"-","△")&amp;"】"))</f>
        <v>【52.49】</v>
      </c>
      <c r="CX6" s="34">
        <f>IF(CX7="",NA(),CX7)</f>
        <v>46.53</v>
      </c>
      <c r="CY6" s="34">
        <f t="shared" ref="CY6:DG6" si="11">IF(CY7="",NA(),CY7)</f>
        <v>48.72</v>
      </c>
      <c r="CZ6" s="34">
        <f t="shared" si="11"/>
        <v>48.72</v>
      </c>
      <c r="DA6" s="34">
        <f t="shared" si="11"/>
        <v>51.99</v>
      </c>
      <c r="DB6" s="34">
        <f t="shared" si="11"/>
        <v>54.89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62.73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3">
        <f t="shared" si="14"/>
        <v>0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23817</v>
      </c>
      <c r="D7" s="36">
        <v>47</v>
      </c>
      <c r="E7" s="36">
        <v>17</v>
      </c>
      <c r="F7" s="36">
        <v>5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33.130000000000003</v>
      </c>
      <c r="Q7" s="37">
        <v>97.61</v>
      </c>
      <c r="R7" s="37">
        <v>2880</v>
      </c>
      <c r="S7" s="37">
        <v>13967</v>
      </c>
      <c r="T7" s="37">
        <v>41.88</v>
      </c>
      <c r="U7" s="37">
        <v>333.5</v>
      </c>
      <c r="V7" s="37">
        <v>4591</v>
      </c>
      <c r="W7" s="37">
        <v>3.3</v>
      </c>
      <c r="X7" s="37">
        <v>1391.21</v>
      </c>
      <c r="Y7" s="37">
        <v>98.65</v>
      </c>
      <c r="Z7" s="37">
        <v>96.98</v>
      </c>
      <c r="AA7" s="37">
        <v>97.84</v>
      </c>
      <c r="AB7" s="37">
        <v>97.9</v>
      </c>
      <c r="AC7" s="37">
        <v>98.32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134.97</v>
      </c>
      <c r="BG7" s="37">
        <v>127.95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982.29</v>
      </c>
      <c r="BP7" s="37">
        <v>814.89</v>
      </c>
      <c r="BQ7" s="37">
        <v>69.760000000000005</v>
      </c>
      <c r="BR7" s="37">
        <v>44.48</v>
      </c>
      <c r="BS7" s="37">
        <v>40.159999999999997</v>
      </c>
      <c r="BT7" s="37">
        <v>46.31</v>
      </c>
      <c r="BU7" s="37">
        <v>50.93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41.25</v>
      </c>
      <c r="CA7" s="37">
        <v>60.64</v>
      </c>
      <c r="CB7" s="37">
        <v>218.24</v>
      </c>
      <c r="CC7" s="37">
        <v>325.92</v>
      </c>
      <c r="CD7" s="37">
        <v>388.36</v>
      </c>
      <c r="CE7" s="37">
        <v>330.25</v>
      </c>
      <c r="CF7" s="37">
        <v>300.82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334.48</v>
      </c>
      <c r="CL7" s="37">
        <v>255.52</v>
      </c>
      <c r="CM7" s="37">
        <v>25.03</v>
      </c>
      <c r="CN7" s="37">
        <v>26.27</v>
      </c>
      <c r="CO7" s="37">
        <v>26.72</v>
      </c>
      <c r="CP7" s="37">
        <v>28.74</v>
      </c>
      <c r="CQ7" s="37">
        <v>29.42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40.93</v>
      </c>
      <c r="CW7" s="37">
        <v>52.49</v>
      </c>
      <c r="CX7" s="37">
        <v>46.53</v>
      </c>
      <c r="CY7" s="37">
        <v>48.72</v>
      </c>
      <c r="CZ7" s="37">
        <v>48.72</v>
      </c>
      <c r="DA7" s="37">
        <v>51.99</v>
      </c>
      <c r="DB7" s="37">
        <v>54.89</v>
      </c>
      <c r="DC7" s="37">
        <v>71.97</v>
      </c>
      <c r="DD7" s="37">
        <v>70.59</v>
      </c>
      <c r="DE7" s="37">
        <v>69.67</v>
      </c>
      <c r="DF7" s="37">
        <v>66.3</v>
      </c>
      <c r="DG7" s="37">
        <v>62.73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2018-12-03T09:19:16Z</dcterms:created>
  <dcterms:modified xsi:type="dcterms:W3CDTF">2019-02-12T02:02:57Z</dcterms:modified>
  <cp:category/>
</cp:coreProperties>
</file>