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TEJIZcWe0gP2MKsnFDWZ0kEFygE/zNxpYYsBAPNP2d+AdUKF5QyDvMGxfkiXTGobntJb3WNFt4gbkBgHsXdVA==" workbookSaltValue="javp7zmTbX7mYEohw5dG9w==" workbookSpinCount="100000" lockStructure="1"/>
  <bookViews>
    <workbookView xWindow="7185" yWindow="279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<sst xmlns="http://schemas.openxmlformats.org/spreadsheetml/2006/main" count="240" uniqueCount="123">
  <si>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</si>
  <si>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</si>
  <si>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</si>
  <si>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</si>
  <si>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</si>
  <si>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</si>
  <si>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</si>
  <si>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</si>
  <si>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</si>
  <si>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</si>
  <si>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</si>
  <si>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</si>
  <si>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</si>
  <si>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</si>
  <si>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</si>
  <si>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</si>
  <si>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</si>
  <si>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</si>
  <si>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</si>
  <si>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</si>
  <si>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</si>
  <si>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</si>
  <si>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</si>
  <si>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</si>
  <si>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</si>
  <si>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</si>
  <si>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</si>
  <si>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</si>
  <si>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</si>
  <si>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</si>
  <si>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</si>
  <si>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</si>
  <si>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</si>
  <si>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</si>
  <si>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</si>
  <si>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</si>
  <si>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</si>
  <si>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</si>
  <si>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</si>
  <si>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</si>
  <si>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</si>
  <si>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</si>
  <si>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</si>
  <si>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</si>
  <si>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</si>
  <si>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</si>
  <si>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</si>
  <si>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</si>
  <si>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</si>
  <si>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</si>
  <si>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</si>
  <si>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</si>
  <si>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</si>
  <si>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</si>
  <si>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</si>
  <si>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</si>
  <si>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</si>
  <si>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</si>
  <si>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</si>
  <si>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</si>
  <si>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</si>
  <si>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</si>
  <si>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</si>
  <si>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</si>
  <si>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</si>
  <si>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</si>
  <si>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</si>
  <si>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</si>
  <si>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</si>
  <si>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</si>
  <si>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</si>
  <si>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</si>
  <si>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</si>
  <si>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</si>
  <si>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</si>
  <si>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</si>
  <si>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</si>
  <si>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</si>
  <si>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</si>
  <si>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</si>
  <si>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</si>
  <si>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</si>
  <si>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</si>
  <si>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</si>
  <si>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</si>
  <si>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</si>
  <si>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</si>
  <si>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</si>
  <si>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</si>
  <si>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</si>
  <si>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</si>
  <si>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</si>
  <si>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</si>
  <si>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</si>
  <si>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</si>
  <si>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</si>
  <si>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</si>
  <si>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</si>
  <si>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</si>
  <si>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</si>
  <si>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</si>
  <si>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</si>
  <si>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</si>
  <si>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</si>
  <si>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</si>
  <si>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</si>
  <si>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</si>
  <si>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</si>
  <si>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</si>
  <si>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</si>
  <si>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</si>
  <si>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</si>
  <si>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</si>
  <si>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</si>
  <si>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</si>
  <si>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</si>
  <si>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</si>
  <si>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</si>
  <si>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</si>
  <si>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</si>
  <si>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平成２年度から管渠工事を行っており、耐用年数を超えた管渠は無く、本格的な改築がない。また、地方公営企業会計制度見直しに伴い、みなし償却制度の廃止により減価償却額が増となっている。</t>
    <phoneticPr fontId="4"/>
  </si>
  <si>
    <t xml:space="preserve">  現在のところ、経営状況は安定しているが、将来の人口減少に伴う使用料収入の減少、及び施設の改築（更新・長寿命化）が見込まれるため、未収金の回収、維持管理費の削減等、事業運営について十分な検討が必要である。</t>
    <phoneticPr fontId="4"/>
  </si>
  <si>
    <t xml:space="preserve">  経常収支比率は１００％を上回っており、当該年度においては、類似団体と同等となっている。
　現在のところ累積欠損金がなく、経営の健全性が図られている。水洗化率については、処理区内人口の減、水洗化人口の減少に伴い、加入率が類似団体に比べ低くなっている。
　将来の経営の健全性を保つためにも、経費回収率の向上、汚水処理原価の低減、並びに水洗化率の向上による、よりいっそうの効率化が求められる。</t>
    <rPh sb="21" eb="23">
      <t>トウガイ</t>
    </rPh>
    <rPh sb="23" eb="25">
      <t>ネンド</t>
    </rPh>
    <rPh sb="93" eb="94">
      <t>ゲン</t>
    </rPh>
    <rPh sb="111" eb="113">
      <t>ルイジ</t>
    </rPh>
    <rPh sb="113" eb="115">
      <t>ダンタイ</t>
    </rPh>
    <rPh sb="116" eb="117">
      <t>クラ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</si>
</sst>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65-4038-A3BB-FD32B120F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13664"/>
        <c:axId val="805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65-4038-A3BB-FD32B120F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13664"/>
        <c:axId val="80528128"/>
      </c:lineChart>
      <c:dateAx>
        <c:axId val="80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28128"/>
        <c:crosses val="autoZero"/>
        <c:auto val="1"/>
        <c:lblOffset val="100"/>
        <c:baseTimeUnit val="years"/>
      </c:dateAx>
      <c:valAx>
        <c:axId val="805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C-4B26-8F67-F3B7303D3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38656"/>
        <c:axId val="1068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C-4B26-8F67-F3B7303D3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8656"/>
        <c:axId val="106849024"/>
      </c:lineChart>
      <c:dateAx>
        <c:axId val="1068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49024"/>
        <c:crosses val="autoZero"/>
        <c:auto val="1"/>
        <c:lblOffset val="100"/>
        <c:baseTimeUnit val="years"/>
      </c:dateAx>
      <c:valAx>
        <c:axId val="1068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76.209999999999994</c:v>
                </c:pt>
                <c:pt idx="1">
                  <c:v>75.650000000000006</c:v>
                </c:pt>
                <c:pt idx="2">
                  <c:v>74.92</c:v>
                </c:pt>
                <c:pt idx="3">
                  <c:v>75.92</c:v>
                </c:pt>
                <c:pt idx="4">
                  <c:v>76.930000000000007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7-43E3-9F62-EAB93A50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93696"/>
        <c:axId val="10729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D7-43E3-9F62-EAB93A50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3696"/>
        <c:axId val="107295872"/>
      </c:lineChart>
      <c:dateAx>
        <c:axId val="10729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95872"/>
        <c:crosses val="autoZero"/>
        <c:auto val="1"/>
        <c:lblOffset val="100"/>
        <c:baseTimeUnit val="years"/>
      </c:dateAx>
      <c:valAx>
        <c:axId val="1072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9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105.38</c:v>
                </c:pt>
                <c:pt idx="1">
                  <c:v>104.53</c:v>
                </c:pt>
                <c:pt idx="2">
                  <c:v>104.58</c:v>
                </c:pt>
                <c:pt idx="3">
                  <c:v>101.23</c:v>
                </c:pt>
                <c:pt idx="4">
                  <c:v>106.55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E4-41EC-ADAC-2B9CD6EA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48960"/>
        <c:axId val="9105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108.56</c:v>
                </c:pt>
                <c:pt idx="2">
                  <c:v>109.12</c:v>
                </c:pt>
                <c:pt idx="3">
                  <c:v>106.85</c:v>
                </c:pt>
                <c:pt idx="4">
                  <c:v>106.7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E4-41EC-ADAC-2B9CD6EA1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48960"/>
        <c:axId val="91059328"/>
      </c:lineChart>
      <c:dateAx>
        <c:axId val="9104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59328"/>
        <c:crosses val="autoZero"/>
        <c:auto val="1"/>
        <c:lblOffset val="100"/>
        <c:baseTimeUnit val="years"/>
      </c:dateAx>
      <c:valAx>
        <c:axId val="9105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4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12.08</c:v>
                </c:pt>
                <c:pt idx="1">
                  <c:v>25.85</c:v>
                </c:pt>
                <c:pt idx="2">
                  <c:v>27.26</c:v>
                </c:pt>
                <c:pt idx="3">
                  <c:v>28.74</c:v>
                </c:pt>
                <c:pt idx="4">
                  <c:v>30.25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3E-41A4-B5D1-1F2B87DB6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78016"/>
        <c:axId val="910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11.39</c:v>
                </c:pt>
                <c:pt idx="1">
                  <c:v>21.28</c:v>
                </c:pt>
                <c:pt idx="2">
                  <c:v>23.95</c:v>
                </c:pt>
                <c:pt idx="3">
                  <c:v>21.09</c:v>
                </c:pt>
                <c:pt idx="4">
                  <c:v>26.81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3E-41A4-B5D1-1F2B87DB6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8016"/>
        <c:axId val="91092480"/>
      </c:lineChart>
      <c:dateAx>
        <c:axId val="9107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92480"/>
        <c:crosses val="autoZero"/>
        <c:auto val="1"/>
        <c:lblOffset val="100"/>
        <c:baseTimeUnit val="years"/>
      </c:dateAx>
      <c:valAx>
        <c:axId val="910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7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53-44C6-A18F-68E83B93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2496"/>
        <c:axId val="10660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53-44C6-A18F-68E83B93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02496"/>
        <c:axId val="106604416"/>
      </c:lineChart>
      <c:dateAx>
        <c:axId val="10660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04416"/>
        <c:crosses val="autoZero"/>
        <c:auto val="1"/>
        <c:lblOffset val="100"/>
        <c:baseTimeUnit val="years"/>
      </c:dateAx>
      <c:valAx>
        <c:axId val="10660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0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2.92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A-4FB6-AECC-3891EC91F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12000"/>
        <c:axId val="10691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149.66</c:v>
                </c:pt>
                <c:pt idx="1">
                  <c:v>100.32</c:v>
                </c:pt>
                <c:pt idx="2">
                  <c:v>116.49</c:v>
                </c:pt>
                <c:pt idx="3">
                  <c:v>92.92</c:v>
                </c:pt>
                <c:pt idx="4">
                  <c:v>26.14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2A-4FB6-AECC-3891EC91F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2000"/>
        <c:axId val="106918272"/>
      </c:lineChart>
      <c:dateAx>
        <c:axId val="10691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18272"/>
        <c:crosses val="autoZero"/>
        <c:auto val="1"/>
        <c:lblOffset val="100"/>
        <c:baseTimeUnit val="years"/>
      </c:dateAx>
      <c:valAx>
        <c:axId val="10691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1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11225.51</c:v>
                </c:pt>
                <c:pt idx="1">
                  <c:v>94.4</c:v>
                </c:pt>
                <c:pt idx="2">
                  <c:v>78.989999999999995</c:v>
                </c:pt>
                <c:pt idx="3">
                  <c:v>73.09</c:v>
                </c:pt>
                <c:pt idx="4">
                  <c:v>67.62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B7-45FC-ADF4-17DC055C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30144"/>
        <c:axId val="1066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246.4</c:v>
                </c:pt>
                <c:pt idx="1">
                  <c:v>49.23</c:v>
                </c:pt>
                <c:pt idx="2">
                  <c:v>44.37</c:v>
                </c:pt>
                <c:pt idx="3">
                  <c:v>50.66</c:v>
                </c:pt>
                <c:pt idx="4">
                  <c:v>68.290000000000006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B7-45FC-ADF4-17DC055C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30144"/>
        <c:axId val="106636416"/>
      </c:lineChart>
      <c:dateAx>
        <c:axId val="1066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36416"/>
        <c:crosses val="autoZero"/>
        <c:auto val="1"/>
        <c:lblOffset val="100"/>
        <c:baseTimeUnit val="years"/>
      </c:dateAx>
      <c:valAx>
        <c:axId val="1066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431.76</c:v>
                </c:pt>
                <c:pt idx="1">
                  <c:v>3267.88</c:v>
                </c:pt>
                <c:pt idx="2">
                  <c:v>3245.32</c:v>
                </c:pt>
                <c:pt idx="3">
                  <c:v>2875.07</c:v>
                </c:pt>
                <c:pt idx="4">
                  <c:v>2768.75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F-4946-85B8-6693F629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75584"/>
        <c:axId val="1066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AF-4946-85B8-6693F629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75584"/>
        <c:axId val="106677760"/>
      </c:lineChart>
      <c:dateAx>
        <c:axId val="10667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77760"/>
        <c:crosses val="autoZero"/>
        <c:auto val="1"/>
        <c:lblOffset val="100"/>
        <c:baseTimeUnit val="years"/>
      </c:dateAx>
      <c:valAx>
        <c:axId val="1066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7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113.12</c:v>
                </c:pt>
                <c:pt idx="1">
                  <c:v>76.37</c:v>
                </c:pt>
                <c:pt idx="2">
                  <c:v>74.849999999999994</c:v>
                </c:pt>
                <c:pt idx="3">
                  <c:v>87.79</c:v>
                </c:pt>
                <c:pt idx="4">
                  <c:v>108.22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5-434D-BEA3-987F55F1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90816"/>
        <c:axId val="1067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D5-434D-BEA3-987F55F1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90816"/>
        <c:axId val="106783104"/>
      </c:lineChart>
      <c:dateAx>
        <c:axId val="1066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83104"/>
        <c:crosses val="autoZero"/>
        <c:auto val="1"/>
        <c:lblOffset val="100"/>
        <c:baseTimeUnit val="years"/>
      </c:dateAx>
      <c:valAx>
        <c:axId val="1067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132.91999999999999</c:v>
                </c:pt>
                <c:pt idx="1">
                  <c:v>196.28</c:v>
                </c:pt>
                <c:pt idx="2">
                  <c:v>200.72</c:v>
                </c:pt>
                <c:pt idx="3">
                  <c:v>172.26</c:v>
                </c:pt>
                <c:pt idx="4">
                  <c:v>139.76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4B-4179-959E-F11646ED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01408"/>
        <c:axId val="1068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4B-4179-959E-F11646ED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01408"/>
        <c:axId val="106811776"/>
      </c:lineChart>
      <c:dateAx>
        <c:axId val="10680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11776"/>
        <c:crosses val="autoZero"/>
        <c:auto val="1"/>
        <c:lblOffset val="100"/>
        <c:baseTimeUnit val="years"/>
      </c:dateAx>
      <c:valAx>
        <c:axId val="1068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0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板柳町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13967</v>
      </c>
      <c r="AM8" s="67"/>
      <c r="AN8" s="67"/>
      <c r="AO8" s="67"/>
      <c r="AP8" s="67"/>
      <c r="AQ8" s="67"/>
      <c r="AR8" s="67"/>
      <c r="AS8" s="67"/>
      <c r="AT8" s="66">
        <f>データ!T6</f>
        <v>41.88</v>
      </c>
      <c r="AU8" s="66"/>
      <c r="AV8" s="66"/>
      <c r="AW8" s="66"/>
      <c r="AX8" s="66"/>
      <c r="AY8" s="66"/>
      <c r="AZ8" s="66"/>
      <c r="BA8" s="66"/>
      <c r="BB8" s="66">
        <f>データ!U6</f>
        <v>333.5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45.74</v>
      </c>
      <c r="J10" s="66"/>
      <c r="K10" s="66"/>
      <c r="L10" s="66"/>
      <c r="M10" s="66"/>
      <c r="N10" s="66"/>
      <c r="O10" s="66"/>
      <c r="P10" s="66">
        <f>データ!P6</f>
        <v>53.33</v>
      </c>
      <c r="Q10" s="66"/>
      <c r="R10" s="66"/>
      <c r="S10" s="66"/>
      <c r="T10" s="66"/>
      <c r="U10" s="66"/>
      <c r="V10" s="66"/>
      <c r="W10" s="66">
        <f>データ!Q6</f>
        <v>94.11</v>
      </c>
      <c r="X10" s="66"/>
      <c r="Y10" s="66"/>
      <c r="Z10" s="66"/>
      <c r="AA10" s="66"/>
      <c r="AB10" s="66"/>
      <c r="AC10" s="66"/>
      <c r="AD10" s="67">
        <f>データ!R6</f>
        <v>2880</v>
      </c>
      <c r="AE10" s="67"/>
      <c r="AF10" s="67"/>
      <c r="AG10" s="67"/>
      <c r="AH10" s="67"/>
      <c r="AI10" s="67"/>
      <c r="AJ10" s="67"/>
      <c r="AK10" s="2"/>
      <c r="AL10" s="67">
        <f>データ!V6</f>
        <v>7390</v>
      </c>
      <c r="AM10" s="67"/>
      <c r="AN10" s="67"/>
      <c r="AO10" s="67"/>
      <c r="AP10" s="67"/>
      <c r="AQ10" s="67"/>
      <c r="AR10" s="67"/>
      <c r="AS10" s="67"/>
      <c r="AT10" s="66">
        <f>データ!W6</f>
        <v>2.97</v>
      </c>
      <c r="AU10" s="66"/>
      <c r="AV10" s="66"/>
      <c r="AW10" s="66"/>
      <c r="AX10" s="66"/>
      <c r="AY10" s="66"/>
      <c r="AZ10" s="66"/>
      <c r="BA10" s="66"/>
      <c r="BB10" s="66">
        <f>データ!X6</f>
        <v>2488.2199999999998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FZox8aqIiUzPrIOOIqp5uWnceJzrAf1qXvR+TcCUqSINVvLibvSXDkoTFMVLNH31C0pDR/33rlr1MBuHcAP9CQ==" saltValue="CuqDnGzQVPKKJ7g695pjW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23817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板柳町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45.74</v>
      </c>
      <c r="P6" s="34">
        <f t="shared" si="3"/>
        <v>53.33</v>
      </c>
      <c r="Q6" s="34">
        <f t="shared" si="3"/>
        <v>94.11</v>
      </c>
      <c r="R6" s="34">
        <f t="shared" si="3"/>
        <v>2880</v>
      </c>
      <c r="S6" s="34">
        <f t="shared" si="3"/>
        <v>13967</v>
      </c>
      <c r="T6" s="34">
        <f t="shared" si="3"/>
        <v>41.88</v>
      </c>
      <c r="U6" s="34">
        <f t="shared" si="3"/>
        <v>333.5</v>
      </c>
      <c r="V6" s="34">
        <f t="shared" si="3"/>
        <v>7390</v>
      </c>
      <c r="W6" s="34">
        <f t="shared" si="3"/>
        <v>2.97</v>
      </c>
      <c r="X6" s="34">
        <f t="shared" si="3"/>
        <v>2488.2199999999998</v>
      </c>
      <c r="Y6" s="35">
        <f>IF(Y7="",NA(),Y7)</f>
        <v>105.38</v>
      </c>
      <c r="Z6" s="35">
        <f t="shared" ref="Z6:AH6" si="4">IF(Z7="",NA(),Z7)</f>
        <v>104.53</v>
      </c>
      <c r="AA6" s="35">
        <f t="shared" si="4"/>
        <v>104.58</v>
      </c>
      <c r="AB6" s="35">
        <f t="shared" si="4"/>
        <v>101.23</v>
      </c>
      <c r="AC6" s="35">
        <f t="shared" si="4"/>
        <v>106.55</v>
      </c>
      <c r="AD6" s="35">
        <f t="shared" si="4"/>
        <v>102.73</v>
      </c>
      <c r="AE6" s="35">
        <f t="shared" si="4"/>
        <v>108.56</v>
      </c>
      <c r="AF6" s="35">
        <f t="shared" si="4"/>
        <v>109.12</v>
      </c>
      <c r="AG6" s="35">
        <f t="shared" si="4"/>
        <v>106.85</v>
      </c>
      <c r="AH6" s="35">
        <f t="shared" si="4"/>
        <v>106.7</v>
      </c>
      <c r="AI6" s="34" t="str">
        <f>IF(AI7="","",IF(AI7="-","【-】","【"&amp;SUBSTITUTE(TEXT(AI7,"#,##0.00"),"-","△")&amp;"】"))</f>
        <v>【108.80】</v>
      </c>
      <c r="AJ6" s="35">
        <f>IF(AJ7="",NA(),AJ7)</f>
        <v>2.92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149.66</v>
      </c>
      <c r="AP6" s="35">
        <f t="shared" si="5"/>
        <v>100.32</v>
      </c>
      <c r="AQ6" s="35">
        <f t="shared" si="5"/>
        <v>116.49</v>
      </c>
      <c r="AR6" s="35">
        <f t="shared" si="5"/>
        <v>92.92</v>
      </c>
      <c r="AS6" s="35">
        <f t="shared" si="5"/>
        <v>26.14</v>
      </c>
      <c r="AT6" s="34" t="str">
        <f>IF(AT7="","",IF(AT7="-","【-】","【"&amp;SUBSTITUTE(TEXT(AT7,"#,##0.00"),"-","△")&amp;"】"))</f>
        <v>【4.27】</v>
      </c>
      <c r="AU6" s="35">
        <f>IF(AU7="",NA(),AU7)</f>
        <v>11225.51</v>
      </c>
      <c r="AV6" s="35">
        <f t="shared" ref="AV6:BD6" si="6">IF(AV7="",NA(),AV7)</f>
        <v>94.4</v>
      </c>
      <c r="AW6" s="35">
        <f t="shared" si="6"/>
        <v>78.989999999999995</v>
      </c>
      <c r="AX6" s="35">
        <f t="shared" si="6"/>
        <v>73.09</v>
      </c>
      <c r="AY6" s="35">
        <f t="shared" si="6"/>
        <v>67.62</v>
      </c>
      <c r="AZ6" s="35">
        <f t="shared" si="6"/>
        <v>246.4</v>
      </c>
      <c r="BA6" s="35">
        <f t="shared" si="6"/>
        <v>49.23</v>
      </c>
      <c r="BB6" s="35">
        <f t="shared" si="6"/>
        <v>44.37</v>
      </c>
      <c r="BC6" s="35">
        <f t="shared" si="6"/>
        <v>50.66</v>
      </c>
      <c r="BD6" s="35">
        <f t="shared" si="6"/>
        <v>68.290000000000006</v>
      </c>
      <c r="BE6" s="34" t="str">
        <f>IF(BE7="","",IF(BE7="-","【-】","【"&amp;SUBSTITUTE(TEXT(BE7,"#,##0.00"),"-","△")&amp;"】"))</f>
        <v>【66.41】</v>
      </c>
      <c r="BF6" s="35">
        <f>IF(BF7="",NA(),BF7)</f>
        <v>431.76</v>
      </c>
      <c r="BG6" s="35">
        <f t="shared" ref="BG6:BO6" si="7">IF(BG7="",NA(),BG7)</f>
        <v>3267.88</v>
      </c>
      <c r="BH6" s="35">
        <f t="shared" si="7"/>
        <v>3245.32</v>
      </c>
      <c r="BI6" s="35">
        <f t="shared" si="7"/>
        <v>2875.07</v>
      </c>
      <c r="BJ6" s="35">
        <f t="shared" si="7"/>
        <v>2768.75</v>
      </c>
      <c r="BK6" s="35">
        <f t="shared" si="7"/>
        <v>1209.95</v>
      </c>
      <c r="BL6" s="35">
        <f t="shared" si="7"/>
        <v>1136.5</v>
      </c>
      <c r="BM6" s="35">
        <f t="shared" si="7"/>
        <v>1118.56</v>
      </c>
      <c r="BN6" s="35">
        <f t="shared" si="7"/>
        <v>1111.31</v>
      </c>
      <c r="BO6" s="35">
        <f t="shared" si="7"/>
        <v>1124.26</v>
      </c>
      <c r="BP6" s="34" t="str">
        <f>IF(BP7="","",IF(BP7="-","【-】","【"&amp;SUBSTITUTE(TEXT(BP7,"#,##0.00"),"-","△")&amp;"】"))</f>
        <v>【707.33】</v>
      </c>
      <c r="BQ6" s="35">
        <f>IF(BQ7="",NA(),BQ7)</f>
        <v>113.12</v>
      </c>
      <c r="BR6" s="35">
        <f t="shared" ref="BR6:BZ6" si="8">IF(BR7="",NA(),BR7)</f>
        <v>76.37</v>
      </c>
      <c r="BS6" s="35">
        <f t="shared" si="8"/>
        <v>74.849999999999994</v>
      </c>
      <c r="BT6" s="35">
        <f t="shared" si="8"/>
        <v>87.79</v>
      </c>
      <c r="BU6" s="35">
        <f t="shared" si="8"/>
        <v>108.22</v>
      </c>
      <c r="BV6" s="35">
        <f t="shared" si="8"/>
        <v>69.48</v>
      </c>
      <c r="BW6" s="35">
        <f t="shared" si="8"/>
        <v>71.650000000000006</v>
      </c>
      <c r="BX6" s="35">
        <f t="shared" si="8"/>
        <v>72.33</v>
      </c>
      <c r="BY6" s="35">
        <f t="shared" si="8"/>
        <v>75.540000000000006</v>
      </c>
      <c r="BZ6" s="35">
        <f t="shared" si="8"/>
        <v>80.58</v>
      </c>
      <c r="CA6" s="34" t="str">
        <f>IF(CA7="","",IF(CA7="-","【-】","【"&amp;SUBSTITUTE(TEXT(CA7,"#,##0.00"),"-","△")&amp;"】"))</f>
        <v>【101.26】</v>
      </c>
      <c r="CB6" s="35">
        <f>IF(CB7="",NA(),CB7)</f>
        <v>132.91999999999999</v>
      </c>
      <c r="CC6" s="35">
        <f t="shared" ref="CC6:CK6" si="9">IF(CC7="",NA(),CC7)</f>
        <v>196.28</v>
      </c>
      <c r="CD6" s="35">
        <f t="shared" si="9"/>
        <v>200.72</v>
      </c>
      <c r="CE6" s="35">
        <f t="shared" si="9"/>
        <v>172.26</v>
      </c>
      <c r="CF6" s="35">
        <f t="shared" si="9"/>
        <v>139.76</v>
      </c>
      <c r="CG6" s="35">
        <f t="shared" si="9"/>
        <v>220.67</v>
      </c>
      <c r="CH6" s="35">
        <f t="shared" si="9"/>
        <v>217.82</v>
      </c>
      <c r="CI6" s="35">
        <f t="shared" si="9"/>
        <v>215.28</v>
      </c>
      <c r="CJ6" s="35">
        <f t="shared" si="9"/>
        <v>207.96</v>
      </c>
      <c r="CK6" s="35">
        <f t="shared" si="9"/>
        <v>216.21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55.81</v>
      </c>
      <c r="CS6" s="35">
        <f t="shared" si="10"/>
        <v>54.44</v>
      </c>
      <c r="CT6" s="35">
        <f t="shared" si="10"/>
        <v>54.67</v>
      </c>
      <c r="CU6" s="35">
        <f t="shared" si="10"/>
        <v>53.51</v>
      </c>
      <c r="CV6" s="35">
        <f t="shared" si="10"/>
        <v>50.24</v>
      </c>
      <c r="CW6" s="34" t="str">
        <f>IF(CW7="","",IF(CW7="-","【-】","【"&amp;SUBSTITUTE(TEXT(CW7,"#,##0.00"),"-","△")&amp;"】"))</f>
        <v>【60.13】</v>
      </c>
      <c r="CX6" s="35">
        <f>IF(CX7="",NA(),CX7)</f>
        <v>76.209999999999994</v>
      </c>
      <c r="CY6" s="35">
        <f t="shared" ref="CY6:DG6" si="11">IF(CY7="",NA(),CY7)</f>
        <v>75.650000000000006</v>
      </c>
      <c r="CZ6" s="35">
        <f t="shared" si="11"/>
        <v>74.92</v>
      </c>
      <c r="DA6" s="35">
        <f t="shared" si="11"/>
        <v>75.92</v>
      </c>
      <c r="DB6" s="35">
        <f t="shared" si="11"/>
        <v>76.930000000000007</v>
      </c>
      <c r="DC6" s="35">
        <f t="shared" si="11"/>
        <v>84.41</v>
      </c>
      <c r="DD6" s="35">
        <f t="shared" si="11"/>
        <v>84.2</v>
      </c>
      <c r="DE6" s="35">
        <f t="shared" si="11"/>
        <v>83.8</v>
      </c>
      <c r="DF6" s="35">
        <f t="shared" si="11"/>
        <v>83.91</v>
      </c>
      <c r="DG6" s="35">
        <f t="shared" si="11"/>
        <v>84.17</v>
      </c>
      <c r="DH6" s="34" t="str">
        <f>IF(DH7="","",IF(DH7="-","【-】","【"&amp;SUBSTITUTE(TEXT(DH7,"#,##0.00"),"-","△")&amp;"】"))</f>
        <v>【95.06】</v>
      </c>
      <c r="DI6" s="35">
        <f>IF(DI7="",NA(),DI7)</f>
        <v>12.08</v>
      </c>
      <c r="DJ6" s="35">
        <f t="shared" ref="DJ6:DR6" si="12">IF(DJ7="",NA(),DJ7)</f>
        <v>25.85</v>
      </c>
      <c r="DK6" s="35">
        <f t="shared" si="12"/>
        <v>27.26</v>
      </c>
      <c r="DL6" s="35">
        <f t="shared" si="12"/>
        <v>28.74</v>
      </c>
      <c r="DM6" s="35">
        <f t="shared" si="12"/>
        <v>30.25</v>
      </c>
      <c r="DN6" s="35">
        <f t="shared" si="12"/>
        <v>11.39</v>
      </c>
      <c r="DO6" s="35">
        <f t="shared" si="12"/>
        <v>21.28</v>
      </c>
      <c r="DP6" s="35">
        <f t="shared" si="12"/>
        <v>23.95</v>
      </c>
      <c r="DQ6" s="35">
        <f t="shared" si="12"/>
        <v>21.09</v>
      </c>
      <c r="DR6" s="35">
        <f t="shared" si="12"/>
        <v>26.81</v>
      </c>
      <c r="DS6" s="34" t="str">
        <f>IF(DS7="","",IF(DS7="-","【-】","【"&amp;SUBSTITUTE(TEXT(DS7,"#,##0.00"),"-","△")&amp;"】"))</f>
        <v>【38.13】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0.78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【5.37】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0.04</v>
      </c>
      <c r="EL6" s="35">
        <f t="shared" si="14"/>
        <v>0.11</v>
      </c>
      <c r="EM6" s="35">
        <f t="shared" si="14"/>
        <v>0.15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23817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45.74</v>
      </c>
      <c r="P7" s="38">
        <v>53.33</v>
      </c>
      <c r="Q7" s="38">
        <v>94.11</v>
      </c>
      <c r="R7" s="38">
        <v>2880</v>
      </c>
      <c r="S7" s="38">
        <v>13967</v>
      </c>
      <c r="T7" s="38">
        <v>41.88</v>
      </c>
      <c r="U7" s="38">
        <v>333.5</v>
      </c>
      <c r="V7" s="38">
        <v>7390</v>
      </c>
      <c r="W7" s="38">
        <v>2.97</v>
      </c>
      <c r="X7" s="38">
        <v>2488.2199999999998</v>
      </c>
      <c r="Y7" s="38">
        <v>105.38</v>
      </c>
      <c r="Z7" s="38">
        <v>104.53</v>
      </c>
      <c r="AA7" s="38">
        <v>104.58</v>
      </c>
      <c r="AB7" s="38">
        <v>101.23</v>
      </c>
      <c r="AC7" s="38">
        <v>106.55</v>
      </c>
      <c r="AD7" s="38">
        <v>102.73</v>
      </c>
      <c r="AE7" s="38">
        <v>108.56</v>
      </c>
      <c r="AF7" s="38">
        <v>109.12</v>
      </c>
      <c r="AG7" s="38">
        <v>106.85</v>
      </c>
      <c r="AH7" s="38">
        <v>106.7</v>
      </c>
      <c r="AI7" s="38">
        <v>108.8</v>
      </c>
      <c r="AJ7" s="38">
        <v>2.92</v>
      </c>
      <c r="AK7" s="38">
        <v>0</v>
      </c>
      <c r="AL7" s="38">
        <v>0</v>
      </c>
      <c r="AM7" s="38">
        <v>0</v>
      </c>
      <c r="AN7" s="38">
        <v>0</v>
      </c>
      <c r="AO7" s="38">
        <v>149.66</v>
      </c>
      <c r="AP7" s="38">
        <v>100.32</v>
      </c>
      <c r="AQ7" s="38">
        <v>116.49</v>
      </c>
      <c r="AR7" s="38">
        <v>92.92</v>
      </c>
      <c r="AS7" s="38">
        <v>26.14</v>
      </c>
      <c r="AT7" s="38">
        <v>4.2699999999999996</v>
      </c>
      <c r="AU7" s="38">
        <v>11225.51</v>
      </c>
      <c r="AV7" s="38">
        <v>94.4</v>
      </c>
      <c r="AW7" s="38">
        <v>78.989999999999995</v>
      </c>
      <c r="AX7" s="38">
        <v>73.09</v>
      </c>
      <c r="AY7" s="38">
        <v>67.62</v>
      </c>
      <c r="AZ7" s="38">
        <v>246.4</v>
      </c>
      <c r="BA7" s="38">
        <v>49.23</v>
      </c>
      <c r="BB7" s="38">
        <v>44.37</v>
      </c>
      <c r="BC7" s="38">
        <v>50.66</v>
      </c>
      <c r="BD7" s="38">
        <v>68.290000000000006</v>
      </c>
      <c r="BE7" s="38">
        <v>66.41</v>
      </c>
      <c r="BF7" s="38">
        <v>431.76</v>
      </c>
      <c r="BG7" s="38">
        <v>3267.88</v>
      </c>
      <c r="BH7" s="38">
        <v>3245.32</v>
      </c>
      <c r="BI7" s="38">
        <v>2875.07</v>
      </c>
      <c r="BJ7" s="38">
        <v>2768.75</v>
      </c>
      <c r="BK7" s="38">
        <v>1209.95</v>
      </c>
      <c r="BL7" s="38">
        <v>1136.5</v>
      </c>
      <c r="BM7" s="38">
        <v>1118.56</v>
      </c>
      <c r="BN7" s="38">
        <v>1111.31</v>
      </c>
      <c r="BO7" s="38">
        <v>1124.26</v>
      </c>
      <c r="BP7" s="38">
        <v>707.33</v>
      </c>
      <c r="BQ7" s="38">
        <v>113.12</v>
      </c>
      <c r="BR7" s="38">
        <v>76.37</v>
      </c>
      <c r="BS7" s="38">
        <v>74.849999999999994</v>
      </c>
      <c r="BT7" s="38">
        <v>87.79</v>
      </c>
      <c r="BU7" s="38">
        <v>108.22</v>
      </c>
      <c r="BV7" s="38">
        <v>69.48</v>
      </c>
      <c r="BW7" s="38">
        <v>71.650000000000006</v>
      </c>
      <c r="BX7" s="38">
        <v>72.33</v>
      </c>
      <c r="BY7" s="38">
        <v>75.540000000000006</v>
      </c>
      <c r="BZ7" s="38">
        <v>80.58</v>
      </c>
      <c r="CA7" s="38">
        <v>101.26</v>
      </c>
      <c r="CB7" s="38">
        <v>132.91999999999999</v>
      </c>
      <c r="CC7" s="38">
        <v>196.28</v>
      </c>
      <c r="CD7" s="38">
        <v>200.72</v>
      </c>
      <c r="CE7" s="38">
        <v>172.26</v>
      </c>
      <c r="CF7" s="38">
        <v>139.76</v>
      </c>
      <c r="CG7" s="38">
        <v>220.67</v>
      </c>
      <c r="CH7" s="38">
        <v>217.82</v>
      </c>
      <c r="CI7" s="38">
        <v>215.28</v>
      </c>
      <c r="CJ7" s="38">
        <v>207.96</v>
      </c>
      <c r="CK7" s="38">
        <v>216.21</v>
      </c>
      <c r="CL7" s="38">
        <v>136.38999999999999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55.81</v>
      </c>
      <c r="CS7" s="38">
        <v>54.44</v>
      </c>
      <c r="CT7" s="38">
        <v>54.67</v>
      </c>
      <c r="CU7" s="38">
        <v>53.51</v>
      </c>
      <c r="CV7" s="38">
        <v>50.24</v>
      </c>
      <c r="CW7" s="38">
        <v>60.13</v>
      </c>
      <c r="CX7" s="38">
        <v>76.209999999999994</v>
      </c>
      <c r="CY7" s="38">
        <v>75.650000000000006</v>
      </c>
      <c r="CZ7" s="38">
        <v>74.92</v>
      </c>
      <c r="DA7" s="38">
        <v>75.92</v>
      </c>
      <c r="DB7" s="38">
        <v>76.930000000000007</v>
      </c>
      <c r="DC7" s="38">
        <v>84.41</v>
      </c>
      <c r="DD7" s="38">
        <v>84.2</v>
      </c>
      <c r="DE7" s="38">
        <v>83.8</v>
      </c>
      <c r="DF7" s="38">
        <v>83.91</v>
      </c>
      <c r="DG7" s="38">
        <v>84.17</v>
      </c>
      <c r="DH7" s="38">
        <v>95.06</v>
      </c>
      <c r="DI7" s="38">
        <v>12.08</v>
      </c>
      <c r="DJ7" s="38">
        <v>25.85</v>
      </c>
      <c r="DK7" s="38">
        <v>27.26</v>
      </c>
      <c r="DL7" s="38">
        <v>28.74</v>
      </c>
      <c r="DM7" s="38">
        <v>30.25</v>
      </c>
      <c r="DN7" s="38">
        <v>11.39</v>
      </c>
      <c r="DO7" s="38">
        <v>21.28</v>
      </c>
      <c r="DP7" s="38">
        <v>23.95</v>
      </c>
      <c r="DQ7" s="38">
        <v>21.09</v>
      </c>
      <c r="DR7" s="38">
        <v>26.81</v>
      </c>
      <c r="DS7" s="38">
        <v>38.130000000000003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0.78</v>
      </c>
      <c r="DZ7" s="38">
        <v>0</v>
      </c>
      <c r="EA7" s="38">
        <v>0</v>
      </c>
      <c r="EB7" s="38">
        <v>0</v>
      </c>
      <c r="EC7" s="38">
        <v>0</v>
      </c>
      <c r="ED7" s="38">
        <v>5.37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0.04</v>
      </c>
      <c r="EL7" s="38">
        <v>0.11</v>
      </c>
      <c r="EM7" s="38">
        <v>0.15</v>
      </c>
      <c r="EN7" s="38">
        <v>0.13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