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g1410.HIRAKAWA\Desktop\経営分析\H30\【経営比較分析表】2017_022101_46_1718\【経営比較分析表】2017_022101_46_1718_回答\"/>
    </mc:Choice>
  </mc:AlternateContent>
  <workbookProtection workbookAlgorithmName="SHA-512" workbookHashValue="vlbkr79dlDZbroXisZNMAQNZ6VIezXQyXL2l8sOdepHFETCBVLPI3uwKP/UJ6rgW/uctQEhTBAu4MNudK7Fl+Q==" workbookSaltValue="/T3cXnEQQMQ5foAqCqA7Z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<sst xmlns="http://schemas.openxmlformats.org/spreadsheetml/2006/main" count="240" uniqueCount="123">
  <si>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</si>
  <si>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</si>
  <si>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</si>
  <si>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</si>
  <si>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</si>
  <si>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</si>
  <si>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</si>
  <si>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</si>
  <si>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</si>
  <si>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</si>
  <si>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</si>
  <si>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</si>
  <si>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</si>
  <si>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</si>
  <si>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</si>
  <si>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</si>
  <si>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</si>
  <si>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</si>
  <si>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</si>
  <si>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</si>
  <si>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</si>
  <si>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</si>
  <si>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</si>
  <si>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</si>
  <si>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</si>
  <si>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</si>
  <si>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</si>
  <si>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</si>
  <si>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</si>
  <si>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</si>
  <si>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</si>
  <si>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</si>
  <si>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</si>
  <si>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</si>
  <si>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</si>
  <si>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</si>
  <si>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</si>
  <si>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</si>
  <si>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</si>
  <si>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</si>
  <si>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</si>
  <si>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</si>
  <si>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</si>
  <si>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</si>
  <si>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</si>
  <si>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</si>
  <si>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</si>
  <si>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</si>
  <si>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</si>
  <si>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</si>
  <si>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</si>
  <si>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</si>
  <si>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</si>
  <si>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</si>
  <si>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</si>
  <si>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</si>
  <si>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</si>
  <si>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</si>
  <si>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</si>
  <si>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</si>
  <si>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</si>
  <si>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</si>
  <si>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</si>
  <si>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</si>
  <si>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</si>
  <si>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</si>
  <si>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</si>
  <si>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</si>
  <si>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</si>
  <si>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</si>
  <si>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</si>
  <si>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</si>
  <si>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</si>
  <si>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</si>
  <si>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</si>
  <si>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</si>
  <si>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</si>
  <si>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</si>
  <si>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</si>
  <si>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</si>
  <si>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</si>
  <si>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</si>
  <si>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</si>
  <si>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</si>
  <si>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</si>
  <si>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</si>
  <si>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</si>
  <si>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</si>
  <si>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</si>
  <si>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</si>
  <si>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</si>
  <si>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</si>
  <si>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</si>
  <si>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</si>
  <si>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</si>
  <si>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</si>
  <si>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</si>
  <si>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</si>
  <si>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</si>
  <si>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</si>
  <si>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</si>
  <si>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</si>
  <si>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</si>
  <si>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</si>
  <si>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</si>
  <si>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</si>
  <si>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</si>
  <si>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</si>
  <si>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</si>
  <si>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</si>
  <si>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</si>
  <si>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</si>
  <si>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</si>
  <si>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</si>
  <si>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</si>
  <si>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</si>
  <si>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</si>
  <si>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</si>
  <si>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</si>
  <si>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</si>
  <si>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有形固定資産減価償却率は、類似団体よりも高い値であり、年々増加傾向にあるのは、汚水ます設置分による有形固定資産減価償却が増加の原因となる。
ただ、管渠老朽化率は低く、老朽化等による管渠の破損等も発生していない。
計画的な点検による早期修繕を実施することで、重大な故障等を未然に防ぐ必要がある。
</t>
    <phoneticPr fontId="4"/>
  </si>
  <si>
    <t>人口減少による使用料の減収は、今後も避けられないため、厳しい経営状況が続くと考えられる。よって、料金の適正化、水洗化率向上へ向けた取組み、料金収入の確保など経営改善を実施する。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</si>
  <si>
    <t xml:space="preserve">経常収支比率について、H27より100％を上回っており僅かに黒字ではあるものの、類似団体よりは低い値となっている。そのため、累積欠損金比率は、近年少しずつではあるが、減少傾向にある。
しかしながら、短期的な支払能力を表す流動比率は減少傾向にある。1年以内に支払わなければならない負債を賄えておらず、経営改善が必要である。
経費回収率は、増加傾向にあるものの100％を下回っているため、使用料以外の一般会計からの繰入金で賄われている。よって、適正な使用料収入の確保やより一層の費用削減策が必要である。
汚水処理原価は、類似団体よりも低く、効率的な汚水処理が実施されている。
水洗化率は微増傾向ではあるものの、類似団体と比較して下回っており、公共用水域の水質保全と料金収入増加の観点から、向上へ向けた取組みが必要である。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</si>
</sst>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34-463E-9EEE-9E052C16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658160"/>
        <c:axId val="25165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34-463E-9EEE-9E052C16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58160"/>
        <c:axId val="251658544"/>
      </c:lineChart>
      <c:dateAx>
        <c:axId val="25165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658544"/>
        <c:crosses val="autoZero"/>
        <c:auto val="1"/>
        <c:lblOffset val="100"/>
        <c:baseTimeUnit val="years"/>
      </c:dateAx>
      <c:valAx>
        <c:axId val="25165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65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37-4701-913D-19E219BF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28408"/>
        <c:axId val="25192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37-4701-913D-19E219BF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28408"/>
        <c:axId val="251928800"/>
      </c:lineChart>
      <c:dateAx>
        <c:axId val="25192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928800"/>
        <c:crosses val="autoZero"/>
        <c:auto val="1"/>
        <c:lblOffset val="100"/>
        <c:baseTimeUnit val="years"/>
      </c:dateAx>
      <c:valAx>
        <c:axId val="25192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928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79.150000000000006</c:v>
                </c:pt>
                <c:pt idx="1">
                  <c:v>80.61</c:v>
                </c:pt>
                <c:pt idx="2">
                  <c:v>80.87</c:v>
                </c:pt>
                <c:pt idx="3">
                  <c:v>81.73</c:v>
                </c:pt>
                <c:pt idx="4">
                  <c:v>82.8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C3-4534-97B1-021ED781A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29976"/>
        <c:axId val="25193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C3-4534-97B1-021ED781A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29976"/>
        <c:axId val="251930368"/>
      </c:lineChart>
      <c:dateAx>
        <c:axId val="251929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930368"/>
        <c:crosses val="autoZero"/>
        <c:auto val="1"/>
        <c:lblOffset val="100"/>
        <c:baseTimeUnit val="years"/>
      </c:dateAx>
      <c:valAx>
        <c:axId val="25193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929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99.23</c:v>
                </c:pt>
                <c:pt idx="1">
                  <c:v>98.62</c:v>
                </c:pt>
                <c:pt idx="2">
                  <c:v>101.64</c:v>
                </c:pt>
                <c:pt idx="3">
                  <c:v>102.23</c:v>
                </c:pt>
                <c:pt idx="4">
                  <c:v>102.12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6A-4DD2-96FD-C3574EE58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56344"/>
        <c:axId val="25116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108.56</c:v>
                </c:pt>
                <c:pt idx="2">
                  <c:v>109.12</c:v>
                </c:pt>
                <c:pt idx="3">
                  <c:v>106.85</c:v>
                </c:pt>
                <c:pt idx="4">
                  <c:v>108.11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6A-4DD2-96FD-C3574EE58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56344"/>
        <c:axId val="251160824"/>
      </c:lineChart>
      <c:dateAx>
        <c:axId val="25115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60824"/>
        <c:crosses val="autoZero"/>
        <c:auto val="1"/>
        <c:lblOffset val="100"/>
        <c:baseTimeUnit val="years"/>
      </c:dateAx>
      <c:valAx>
        <c:axId val="25116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56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8.57</c:v>
                </c:pt>
                <c:pt idx="1">
                  <c:v>17.13</c:v>
                </c:pt>
                <c:pt idx="2">
                  <c:v>19.55</c:v>
                </c:pt>
                <c:pt idx="3">
                  <c:v>21.96</c:v>
                </c:pt>
                <c:pt idx="4">
                  <c:v>24.35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26-4D9D-B828-CF5DAB49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94568"/>
        <c:axId val="251194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11.39</c:v>
                </c:pt>
                <c:pt idx="1">
                  <c:v>21.28</c:v>
                </c:pt>
                <c:pt idx="2">
                  <c:v>23.95</c:v>
                </c:pt>
                <c:pt idx="3">
                  <c:v>21.09</c:v>
                </c:pt>
                <c:pt idx="4">
                  <c:v>21.16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26-4D9D-B828-CF5DAB49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94568"/>
        <c:axId val="251194952"/>
      </c:lineChart>
      <c:dateAx>
        <c:axId val="251194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194952"/>
        <c:crosses val="autoZero"/>
        <c:auto val="1"/>
        <c:lblOffset val="100"/>
        <c:baseTimeUnit val="years"/>
      </c:dateAx>
      <c:valAx>
        <c:axId val="251194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194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03-42B0-8B6E-8A07BC9DF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40976"/>
        <c:axId val="25124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03-42B0-8B6E-8A07BC9DF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40976"/>
        <c:axId val="251248528"/>
      </c:lineChart>
      <c:dateAx>
        <c:axId val="25124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248528"/>
        <c:crosses val="autoZero"/>
        <c:auto val="1"/>
        <c:lblOffset val="100"/>
        <c:baseTimeUnit val="years"/>
      </c:dateAx>
      <c:valAx>
        <c:axId val="25124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24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17.21</c:v>
                </c:pt>
                <c:pt idx="1">
                  <c:v>21.85</c:v>
                </c:pt>
                <c:pt idx="2">
                  <c:v>17.91</c:v>
                </c:pt>
                <c:pt idx="3">
                  <c:v>13.53</c:v>
                </c:pt>
                <c:pt idx="4">
                  <c:v>9.51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0F-45B0-8B7E-D789265FC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51768"/>
        <c:axId val="25125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149.66</c:v>
                </c:pt>
                <c:pt idx="1">
                  <c:v>100.32</c:v>
                </c:pt>
                <c:pt idx="2">
                  <c:v>116.49</c:v>
                </c:pt>
                <c:pt idx="3">
                  <c:v>92.92</c:v>
                </c:pt>
                <c:pt idx="4">
                  <c:v>86.54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0F-45B0-8B7E-D789265FC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51768"/>
        <c:axId val="251252160"/>
      </c:lineChart>
      <c:dateAx>
        <c:axId val="25125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252160"/>
        <c:crosses val="autoZero"/>
        <c:auto val="1"/>
        <c:lblOffset val="100"/>
        <c:baseTimeUnit val="years"/>
      </c:dateAx>
      <c:valAx>
        <c:axId val="25125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251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1292.6199999999999</c:v>
                </c:pt>
                <c:pt idx="1">
                  <c:v>101.78</c:v>
                </c:pt>
                <c:pt idx="2">
                  <c:v>29.81</c:v>
                </c:pt>
                <c:pt idx="3">
                  <c:v>28.3</c:v>
                </c:pt>
                <c:pt idx="4">
                  <c:v>35.75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87-4ECE-80F2-C808FC6C5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53336"/>
        <c:axId val="25125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246.4</c:v>
                </c:pt>
                <c:pt idx="1">
                  <c:v>49.23</c:v>
                </c:pt>
                <c:pt idx="2">
                  <c:v>44.37</c:v>
                </c:pt>
                <c:pt idx="3">
                  <c:v>50.66</c:v>
                </c:pt>
                <c:pt idx="4">
                  <c:v>62.25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87-4ECE-80F2-C808FC6C5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53336"/>
        <c:axId val="251253728"/>
      </c:lineChart>
      <c:dateAx>
        <c:axId val="251253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253728"/>
        <c:crosses val="autoZero"/>
        <c:auto val="1"/>
        <c:lblOffset val="100"/>
        <c:baseTimeUnit val="years"/>
      </c:dateAx>
      <c:valAx>
        <c:axId val="25125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25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1694.83</c:v>
                </c:pt>
                <c:pt idx="1">
                  <c:v>0</c:v>
                </c:pt>
                <c:pt idx="2" formatCode="#,##0.00;&quot;△&quot;#,##0.00;&quot;-&quot;">
                  <c:v>1397.73</c:v>
                </c:pt>
                <c:pt idx="3" formatCode="#,##0.00;&quot;△&quot;#,##0.00;&quot;-&quot;">
                  <c:v>1269.3499999999999</c:v>
                </c:pt>
                <c:pt idx="4" formatCode="#,##0.00;&quot;△&quot;#,##0.00;&quot;-&quot;">
                  <c:v>1135.3499999999999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F8-4AC2-909A-F4AEBCD6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800432"/>
        <c:axId val="25180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F8-4AC2-909A-F4AEBCD6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800432"/>
        <c:axId val="251800824"/>
      </c:lineChart>
      <c:dateAx>
        <c:axId val="25180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800824"/>
        <c:crosses val="autoZero"/>
        <c:auto val="1"/>
        <c:lblOffset val="100"/>
        <c:baseTimeUnit val="years"/>
      </c:dateAx>
      <c:valAx>
        <c:axId val="25180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80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79.489999999999995</c:v>
                </c:pt>
                <c:pt idx="1">
                  <c:v>76.3</c:v>
                </c:pt>
                <c:pt idx="2">
                  <c:v>82.67</c:v>
                </c:pt>
                <c:pt idx="3">
                  <c:v>89.77</c:v>
                </c:pt>
                <c:pt idx="4">
                  <c:v>91.85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76-4E1D-A62B-972445287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802000"/>
        <c:axId val="251802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76-4E1D-A62B-972445287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802000"/>
        <c:axId val="251802392"/>
      </c:lineChart>
      <c:dateAx>
        <c:axId val="25180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802392"/>
        <c:crosses val="autoZero"/>
        <c:auto val="1"/>
        <c:lblOffset val="100"/>
        <c:baseTimeUnit val="years"/>
      </c:dateAx>
      <c:valAx>
        <c:axId val="251802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80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204.82</c:v>
                </c:pt>
                <c:pt idx="1">
                  <c:v>212.37</c:v>
                </c:pt>
                <c:pt idx="2">
                  <c:v>197.02</c:v>
                </c:pt>
                <c:pt idx="3">
                  <c:v>181.4</c:v>
                </c:pt>
                <c:pt idx="4">
                  <c:v>177.42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50-4B2E-8198-18D108614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803568"/>
        <c:axId val="251803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50-4B2E-8198-18D108614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803568"/>
        <c:axId val="251803960"/>
      </c:lineChart>
      <c:dateAx>
        <c:axId val="25180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803960"/>
        <c:crosses val="autoZero"/>
        <c:auto val="1"/>
        <c:lblOffset val="100"/>
        <c:baseTimeUnit val="years"/>
      </c:dateAx>
      <c:valAx>
        <c:axId val="251803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80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5" zoomScaleNormal="75" workbookViewId="0">
      <selection activeCell="A5" sqref="A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平川市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31708</v>
      </c>
      <c r="AM8" s="50"/>
      <c r="AN8" s="50"/>
      <c r="AO8" s="50"/>
      <c r="AP8" s="50"/>
      <c r="AQ8" s="50"/>
      <c r="AR8" s="50"/>
      <c r="AS8" s="50"/>
      <c r="AT8" s="45">
        <f>データ!T6</f>
        <v>346.01</v>
      </c>
      <c r="AU8" s="45"/>
      <c r="AV8" s="45"/>
      <c r="AW8" s="45"/>
      <c r="AX8" s="45"/>
      <c r="AY8" s="45"/>
      <c r="AZ8" s="45"/>
      <c r="BA8" s="45"/>
      <c r="BB8" s="45">
        <f>データ!U6</f>
        <v>91.64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62.57</v>
      </c>
      <c r="J10" s="45"/>
      <c r="K10" s="45"/>
      <c r="L10" s="45"/>
      <c r="M10" s="45"/>
      <c r="N10" s="45"/>
      <c r="O10" s="45"/>
      <c r="P10" s="45">
        <f>データ!P6</f>
        <v>72.3</v>
      </c>
      <c r="Q10" s="45"/>
      <c r="R10" s="45"/>
      <c r="S10" s="45"/>
      <c r="T10" s="45"/>
      <c r="U10" s="45"/>
      <c r="V10" s="45"/>
      <c r="W10" s="45">
        <f>データ!Q6</f>
        <v>81.790000000000006</v>
      </c>
      <c r="X10" s="45"/>
      <c r="Y10" s="45"/>
      <c r="Z10" s="45"/>
      <c r="AA10" s="45"/>
      <c r="AB10" s="45"/>
      <c r="AC10" s="45"/>
      <c r="AD10" s="50">
        <f>データ!R6</f>
        <v>3065</v>
      </c>
      <c r="AE10" s="50"/>
      <c r="AF10" s="50"/>
      <c r="AG10" s="50"/>
      <c r="AH10" s="50"/>
      <c r="AI10" s="50"/>
      <c r="AJ10" s="50"/>
      <c r="AK10" s="2"/>
      <c r="AL10" s="50">
        <f>データ!V6</f>
        <v>22701</v>
      </c>
      <c r="AM10" s="50"/>
      <c r="AN10" s="50"/>
      <c r="AO10" s="50"/>
      <c r="AP10" s="50"/>
      <c r="AQ10" s="50"/>
      <c r="AR10" s="50"/>
      <c r="AS10" s="50"/>
      <c r="AT10" s="45">
        <f>データ!W6</f>
        <v>8.14</v>
      </c>
      <c r="AU10" s="45"/>
      <c r="AV10" s="45"/>
      <c r="AW10" s="45"/>
      <c r="AX10" s="45"/>
      <c r="AY10" s="45"/>
      <c r="AZ10" s="45"/>
      <c r="BA10" s="45"/>
      <c r="BB10" s="45">
        <f>データ!X6</f>
        <v>2788.82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i8tlSAl0IAQ1T5168MaQtTsDqeEFxh7jHfRJ7m00mXlVOq8zak2wJ2DhUCkCeNC7QbsqJFSidkq4LNrJoMbS6g==" saltValue="djAKaHlotojWpI+FMsVR/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62.57</v>
      </c>
      <c r="P6" s="34">
        <f t="shared" si="3"/>
        <v>72.3</v>
      </c>
      <c r="Q6" s="34">
        <f t="shared" si="3"/>
        <v>81.790000000000006</v>
      </c>
      <c r="R6" s="34">
        <f t="shared" si="3"/>
        <v>3065</v>
      </c>
      <c r="S6" s="34">
        <f t="shared" si="3"/>
        <v>31708</v>
      </c>
      <c r="T6" s="34">
        <f t="shared" si="3"/>
        <v>346.01</v>
      </c>
      <c r="U6" s="34">
        <f t="shared" si="3"/>
        <v>91.64</v>
      </c>
      <c r="V6" s="34">
        <f t="shared" si="3"/>
        <v>22701</v>
      </c>
      <c r="W6" s="34">
        <f t="shared" si="3"/>
        <v>8.14</v>
      </c>
      <c r="X6" s="34">
        <f t="shared" si="3"/>
        <v>2788.82</v>
      </c>
      <c r="Y6" s="35">
        <f>IF(Y7="",NA(),Y7)</f>
        <v>99.23</v>
      </c>
      <c r="Z6" s="35">
        <f t="shared" ref="Z6:AH6" si="4">IF(Z7="",NA(),Z7)</f>
        <v>98.62</v>
      </c>
      <c r="AA6" s="35">
        <f t="shared" si="4"/>
        <v>101.64</v>
      </c>
      <c r="AB6" s="35">
        <f t="shared" si="4"/>
        <v>102.23</v>
      </c>
      <c r="AC6" s="35">
        <f t="shared" si="4"/>
        <v>102.12</v>
      </c>
      <c r="AD6" s="35">
        <f t="shared" si="4"/>
        <v>102.73</v>
      </c>
      <c r="AE6" s="35">
        <f t="shared" si="4"/>
        <v>108.56</v>
      </c>
      <c r="AF6" s="35">
        <f t="shared" si="4"/>
        <v>109.12</v>
      </c>
      <c r="AG6" s="35">
        <f t="shared" si="4"/>
        <v>106.85</v>
      </c>
      <c r="AH6" s="35">
        <f t="shared" si="4"/>
        <v>108.11</v>
      </c>
      <c r="AI6" s="34" t="str">
        <f>IF(AI7="","",IF(AI7="-","【-】","【"&amp;SUBSTITUTE(TEXT(AI7,"#,##0.00"),"-","△")&amp;"】"))</f>
        <v>【108.80】</v>
      </c>
      <c r="AJ6" s="35">
        <f>IF(AJ7="",NA(),AJ7)</f>
        <v>17.21</v>
      </c>
      <c r="AK6" s="35">
        <f t="shared" ref="AK6:AS6" si="5">IF(AK7="",NA(),AK7)</f>
        <v>21.85</v>
      </c>
      <c r="AL6" s="35">
        <f t="shared" si="5"/>
        <v>17.91</v>
      </c>
      <c r="AM6" s="35">
        <f t="shared" si="5"/>
        <v>13.53</v>
      </c>
      <c r="AN6" s="35">
        <f t="shared" si="5"/>
        <v>9.51</v>
      </c>
      <c r="AO6" s="35">
        <f t="shared" si="5"/>
        <v>149.66</v>
      </c>
      <c r="AP6" s="35">
        <f t="shared" si="5"/>
        <v>100.32</v>
      </c>
      <c r="AQ6" s="35">
        <f t="shared" si="5"/>
        <v>116.49</v>
      </c>
      <c r="AR6" s="35">
        <f t="shared" si="5"/>
        <v>92.92</v>
      </c>
      <c r="AS6" s="35">
        <f t="shared" si="5"/>
        <v>86.54</v>
      </c>
      <c r="AT6" s="34" t="str">
        <f>IF(AT7="","",IF(AT7="-","【-】","【"&amp;SUBSTITUTE(TEXT(AT7,"#,##0.00"),"-","△")&amp;"】"))</f>
        <v>【4.27】</v>
      </c>
      <c r="AU6" s="35">
        <f>IF(AU7="",NA(),AU7)</f>
        <v>1292.6199999999999</v>
      </c>
      <c r="AV6" s="35">
        <f t="shared" ref="AV6:BD6" si="6">IF(AV7="",NA(),AV7)</f>
        <v>101.78</v>
      </c>
      <c r="AW6" s="35">
        <f t="shared" si="6"/>
        <v>29.81</v>
      </c>
      <c r="AX6" s="35">
        <f t="shared" si="6"/>
        <v>28.3</v>
      </c>
      <c r="AY6" s="35">
        <f t="shared" si="6"/>
        <v>35.75</v>
      </c>
      <c r="AZ6" s="35">
        <f t="shared" si="6"/>
        <v>246.4</v>
      </c>
      <c r="BA6" s="35">
        <f t="shared" si="6"/>
        <v>49.23</v>
      </c>
      <c r="BB6" s="35">
        <f t="shared" si="6"/>
        <v>44.37</v>
      </c>
      <c r="BC6" s="35">
        <f t="shared" si="6"/>
        <v>50.66</v>
      </c>
      <c r="BD6" s="35">
        <f t="shared" si="6"/>
        <v>62.25</v>
      </c>
      <c r="BE6" s="34" t="str">
        <f>IF(BE7="","",IF(BE7="-","【-】","【"&amp;SUBSTITUTE(TEXT(BE7,"#,##0.00"),"-","△")&amp;"】"))</f>
        <v>【66.41】</v>
      </c>
      <c r="BF6" s="35">
        <f>IF(BF7="",NA(),BF7)</f>
        <v>1694.83</v>
      </c>
      <c r="BG6" s="34">
        <f t="shared" ref="BG6:BO6" si="7">IF(BG7="",NA(),BG7)</f>
        <v>0</v>
      </c>
      <c r="BH6" s="35">
        <f t="shared" si="7"/>
        <v>1397.73</v>
      </c>
      <c r="BI6" s="35">
        <f t="shared" si="7"/>
        <v>1269.3499999999999</v>
      </c>
      <c r="BJ6" s="35">
        <f t="shared" si="7"/>
        <v>1135.3499999999999</v>
      </c>
      <c r="BK6" s="35">
        <f t="shared" si="7"/>
        <v>1209.95</v>
      </c>
      <c r="BL6" s="35">
        <f t="shared" si="7"/>
        <v>1136.5</v>
      </c>
      <c r="BM6" s="35">
        <f t="shared" si="7"/>
        <v>1118.56</v>
      </c>
      <c r="BN6" s="35">
        <f t="shared" si="7"/>
        <v>1111.31</v>
      </c>
      <c r="BO6" s="35">
        <f t="shared" si="7"/>
        <v>966.33</v>
      </c>
      <c r="BP6" s="34" t="str">
        <f>IF(BP7="","",IF(BP7="-","【-】","【"&amp;SUBSTITUTE(TEXT(BP7,"#,##0.00"),"-","△")&amp;"】"))</f>
        <v>【707.33】</v>
      </c>
      <c r="BQ6" s="35">
        <f>IF(BQ7="",NA(),BQ7)</f>
        <v>79.489999999999995</v>
      </c>
      <c r="BR6" s="35">
        <f t="shared" ref="BR6:BZ6" si="8">IF(BR7="",NA(),BR7)</f>
        <v>76.3</v>
      </c>
      <c r="BS6" s="35">
        <f t="shared" si="8"/>
        <v>82.67</v>
      </c>
      <c r="BT6" s="35">
        <f t="shared" si="8"/>
        <v>89.77</v>
      </c>
      <c r="BU6" s="35">
        <f t="shared" si="8"/>
        <v>91.85</v>
      </c>
      <c r="BV6" s="35">
        <f t="shared" si="8"/>
        <v>69.48</v>
      </c>
      <c r="BW6" s="35">
        <f t="shared" si="8"/>
        <v>71.650000000000006</v>
      </c>
      <c r="BX6" s="35">
        <f t="shared" si="8"/>
        <v>72.33</v>
      </c>
      <c r="BY6" s="35">
        <f t="shared" si="8"/>
        <v>75.540000000000006</v>
      </c>
      <c r="BZ6" s="35">
        <f t="shared" si="8"/>
        <v>81.739999999999995</v>
      </c>
      <c r="CA6" s="34" t="str">
        <f>IF(CA7="","",IF(CA7="-","【-】","【"&amp;SUBSTITUTE(TEXT(CA7,"#,##0.00"),"-","△")&amp;"】"))</f>
        <v>【101.26】</v>
      </c>
      <c r="CB6" s="35">
        <f>IF(CB7="",NA(),CB7)</f>
        <v>204.82</v>
      </c>
      <c r="CC6" s="35">
        <f t="shared" ref="CC6:CK6" si="9">IF(CC7="",NA(),CC7)</f>
        <v>212.37</v>
      </c>
      <c r="CD6" s="35">
        <f t="shared" si="9"/>
        <v>197.02</v>
      </c>
      <c r="CE6" s="35">
        <f t="shared" si="9"/>
        <v>181.4</v>
      </c>
      <c r="CF6" s="35">
        <f t="shared" si="9"/>
        <v>177.42</v>
      </c>
      <c r="CG6" s="35">
        <f t="shared" si="9"/>
        <v>220.67</v>
      </c>
      <c r="CH6" s="35">
        <f t="shared" si="9"/>
        <v>217.82</v>
      </c>
      <c r="CI6" s="35">
        <f t="shared" si="9"/>
        <v>215.28</v>
      </c>
      <c r="CJ6" s="35">
        <f t="shared" si="9"/>
        <v>207.96</v>
      </c>
      <c r="CK6" s="35">
        <f t="shared" si="9"/>
        <v>194.31</v>
      </c>
      <c r="CL6" s="34" t="str">
        <f>IF(CL7="","",IF(CL7="-","【-】","【"&amp;SUBSTITUTE(TEXT(CL7,"#,##0.00"),"-","△")&amp;"】"))</f>
        <v>【136.39】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55.81</v>
      </c>
      <c r="CS6" s="35">
        <f t="shared" si="10"/>
        <v>54.44</v>
      </c>
      <c r="CT6" s="35">
        <f t="shared" si="10"/>
        <v>54.67</v>
      </c>
      <c r="CU6" s="35">
        <f t="shared" si="10"/>
        <v>53.51</v>
      </c>
      <c r="CV6" s="35">
        <f t="shared" si="10"/>
        <v>53.5</v>
      </c>
      <c r="CW6" s="34" t="str">
        <f>IF(CW7="","",IF(CW7="-","【-】","【"&amp;SUBSTITUTE(TEXT(CW7,"#,##0.00"),"-","△")&amp;"】"))</f>
        <v>【60.13】</v>
      </c>
      <c r="CX6" s="35">
        <f>IF(CX7="",NA(),CX7)</f>
        <v>79.150000000000006</v>
      </c>
      <c r="CY6" s="35">
        <f t="shared" ref="CY6:DG6" si="11">IF(CY7="",NA(),CY7)</f>
        <v>80.61</v>
      </c>
      <c r="CZ6" s="35">
        <f t="shared" si="11"/>
        <v>80.87</v>
      </c>
      <c r="DA6" s="35">
        <f t="shared" si="11"/>
        <v>81.73</v>
      </c>
      <c r="DB6" s="35">
        <f t="shared" si="11"/>
        <v>82.8</v>
      </c>
      <c r="DC6" s="35">
        <f t="shared" si="11"/>
        <v>84.41</v>
      </c>
      <c r="DD6" s="35">
        <f t="shared" si="11"/>
        <v>84.2</v>
      </c>
      <c r="DE6" s="35">
        <f t="shared" si="11"/>
        <v>83.8</v>
      </c>
      <c r="DF6" s="35">
        <f t="shared" si="11"/>
        <v>83.91</v>
      </c>
      <c r="DG6" s="35">
        <f t="shared" si="11"/>
        <v>83.51</v>
      </c>
      <c r="DH6" s="34" t="str">
        <f>IF(DH7="","",IF(DH7="-","【-】","【"&amp;SUBSTITUTE(TEXT(DH7,"#,##0.00"),"-","△")&amp;"】"))</f>
        <v>【95.06】</v>
      </c>
      <c r="DI6" s="35">
        <f>IF(DI7="",NA(),DI7)</f>
        <v>8.57</v>
      </c>
      <c r="DJ6" s="35">
        <f t="shared" ref="DJ6:DR6" si="12">IF(DJ7="",NA(),DJ7)</f>
        <v>17.13</v>
      </c>
      <c r="DK6" s="35">
        <f t="shared" si="12"/>
        <v>19.55</v>
      </c>
      <c r="DL6" s="35">
        <f t="shared" si="12"/>
        <v>21.96</v>
      </c>
      <c r="DM6" s="35">
        <f t="shared" si="12"/>
        <v>24.35</v>
      </c>
      <c r="DN6" s="35">
        <f t="shared" si="12"/>
        <v>11.39</v>
      </c>
      <c r="DO6" s="35">
        <f t="shared" si="12"/>
        <v>21.28</v>
      </c>
      <c r="DP6" s="35">
        <f t="shared" si="12"/>
        <v>23.95</v>
      </c>
      <c r="DQ6" s="35">
        <f t="shared" si="12"/>
        <v>21.09</v>
      </c>
      <c r="DR6" s="35">
        <f t="shared" si="12"/>
        <v>21.16</v>
      </c>
      <c r="DS6" s="34" t="str">
        <f>IF(DS7="","",IF(DS7="-","【-】","【"&amp;SUBSTITUTE(TEXT(DS7,"#,##0.00"),"-","△")&amp;"】"))</f>
        <v>【38.13】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0.78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【5.37】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3.18</v>
      </c>
      <c r="EJ6" s="35">
        <f t="shared" si="14"/>
        <v>7.0000000000000007E-2</v>
      </c>
      <c r="EK6" s="35">
        <f t="shared" si="14"/>
        <v>0.04</v>
      </c>
      <c r="EL6" s="35">
        <f t="shared" si="14"/>
        <v>0.11</v>
      </c>
      <c r="EM6" s="35">
        <f t="shared" si="14"/>
        <v>0.15</v>
      </c>
      <c r="EN6" s="35">
        <f t="shared" si="14"/>
        <v>0.16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22101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62.57</v>
      </c>
      <c r="P7" s="38">
        <v>72.3</v>
      </c>
      <c r="Q7" s="38">
        <v>81.790000000000006</v>
      </c>
      <c r="R7" s="38">
        <v>3065</v>
      </c>
      <c r="S7" s="38">
        <v>31708</v>
      </c>
      <c r="T7" s="38">
        <v>346.01</v>
      </c>
      <c r="U7" s="38">
        <v>91.64</v>
      </c>
      <c r="V7" s="38">
        <v>22701</v>
      </c>
      <c r="W7" s="38">
        <v>8.14</v>
      </c>
      <c r="X7" s="38">
        <v>2788.82</v>
      </c>
      <c r="Y7" s="38">
        <v>99.23</v>
      </c>
      <c r="Z7" s="38">
        <v>98.62</v>
      </c>
      <c r="AA7" s="38">
        <v>101.64</v>
      </c>
      <c r="AB7" s="38">
        <v>102.23</v>
      </c>
      <c r="AC7" s="38">
        <v>102.12</v>
      </c>
      <c r="AD7" s="38">
        <v>102.73</v>
      </c>
      <c r="AE7" s="38">
        <v>108.56</v>
      </c>
      <c r="AF7" s="38">
        <v>109.12</v>
      </c>
      <c r="AG7" s="38">
        <v>106.85</v>
      </c>
      <c r="AH7" s="38">
        <v>108.11</v>
      </c>
      <c r="AI7" s="38">
        <v>108.8</v>
      </c>
      <c r="AJ7" s="38">
        <v>17.21</v>
      </c>
      <c r="AK7" s="38">
        <v>21.85</v>
      </c>
      <c r="AL7" s="38">
        <v>17.91</v>
      </c>
      <c r="AM7" s="38">
        <v>13.53</v>
      </c>
      <c r="AN7" s="38">
        <v>9.51</v>
      </c>
      <c r="AO7" s="38">
        <v>149.66</v>
      </c>
      <c r="AP7" s="38">
        <v>100.32</v>
      </c>
      <c r="AQ7" s="38">
        <v>116.49</v>
      </c>
      <c r="AR7" s="38">
        <v>92.92</v>
      </c>
      <c r="AS7" s="38">
        <v>86.54</v>
      </c>
      <c r="AT7" s="38">
        <v>4.2699999999999996</v>
      </c>
      <c r="AU7" s="38">
        <v>1292.6199999999999</v>
      </c>
      <c r="AV7" s="38">
        <v>101.78</v>
      </c>
      <c r="AW7" s="38">
        <v>29.81</v>
      </c>
      <c r="AX7" s="38">
        <v>28.3</v>
      </c>
      <c r="AY7" s="38">
        <v>35.75</v>
      </c>
      <c r="AZ7" s="38">
        <v>246.4</v>
      </c>
      <c r="BA7" s="38">
        <v>49.23</v>
      </c>
      <c r="BB7" s="38">
        <v>44.37</v>
      </c>
      <c r="BC7" s="38">
        <v>50.66</v>
      </c>
      <c r="BD7" s="38">
        <v>62.25</v>
      </c>
      <c r="BE7" s="38">
        <v>66.41</v>
      </c>
      <c r="BF7" s="38">
        <v>1694.83</v>
      </c>
      <c r="BG7" s="38">
        <v>0</v>
      </c>
      <c r="BH7" s="38">
        <v>1397.73</v>
      </c>
      <c r="BI7" s="38">
        <v>1269.3499999999999</v>
      </c>
      <c r="BJ7" s="38">
        <v>1135.3499999999999</v>
      </c>
      <c r="BK7" s="38">
        <v>1209.95</v>
      </c>
      <c r="BL7" s="38">
        <v>1136.5</v>
      </c>
      <c r="BM7" s="38">
        <v>1118.56</v>
      </c>
      <c r="BN7" s="38">
        <v>1111.31</v>
      </c>
      <c r="BO7" s="38">
        <v>966.33</v>
      </c>
      <c r="BP7" s="38">
        <v>707.33</v>
      </c>
      <c r="BQ7" s="38">
        <v>79.489999999999995</v>
      </c>
      <c r="BR7" s="38">
        <v>76.3</v>
      </c>
      <c r="BS7" s="38">
        <v>82.67</v>
      </c>
      <c r="BT7" s="38">
        <v>89.77</v>
      </c>
      <c r="BU7" s="38">
        <v>91.85</v>
      </c>
      <c r="BV7" s="38">
        <v>69.48</v>
      </c>
      <c r="BW7" s="38">
        <v>71.650000000000006</v>
      </c>
      <c r="BX7" s="38">
        <v>72.33</v>
      </c>
      <c r="BY7" s="38">
        <v>75.540000000000006</v>
      </c>
      <c r="BZ7" s="38">
        <v>81.739999999999995</v>
      </c>
      <c r="CA7" s="38">
        <v>101.26</v>
      </c>
      <c r="CB7" s="38">
        <v>204.82</v>
      </c>
      <c r="CC7" s="38">
        <v>212.37</v>
      </c>
      <c r="CD7" s="38">
        <v>197.02</v>
      </c>
      <c r="CE7" s="38">
        <v>181.4</v>
      </c>
      <c r="CF7" s="38">
        <v>177.42</v>
      </c>
      <c r="CG7" s="38">
        <v>220.67</v>
      </c>
      <c r="CH7" s="38">
        <v>217.82</v>
      </c>
      <c r="CI7" s="38">
        <v>215.28</v>
      </c>
      <c r="CJ7" s="38">
        <v>207.96</v>
      </c>
      <c r="CK7" s="38">
        <v>194.31</v>
      </c>
      <c r="CL7" s="38">
        <v>136.38999999999999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55.81</v>
      </c>
      <c r="CS7" s="38">
        <v>54.44</v>
      </c>
      <c r="CT7" s="38">
        <v>54.67</v>
      </c>
      <c r="CU7" s="38">
        <v>53.51</v>
      </c>
      <c r="CV7" s="38">
        <v>53.5</v>
      </c>
      <c r="CW7" s="38">
        <v>60.13</v>
      </c>
      <c r="CX7" s="38">
        <v>79.150000000000006</v>
      </c>
      <c r="CY7" s="38">
        <v>80.61</v>
      </c>
      <c r="CZ7" s="38">
        <v>80.87</v>
      </c>
      <c r="DA7" s="38">
        <v>81.73</v>
      </c>
      <c r="DB7" s="38">
        <v>82.8</v>
      </c>
      <c r="DC7" s="38">
        <v>84.41</v>
      </c>
      <c r="DD7" s="38">
        <v>84.2</v>
      </c>
      <c r="DE7" s="38">
        <v>83.8</v>
      </c>
      <c r="DF7" s="38">
        <v>83.91</v>
      </c>
      <c r="DG7" s="38">
        <v>83.51</v>
      </c>
      <c r="DH7" s="38">
        <v>95.06</v>
      </c>
      <c r="DI7" s="38">
        <v>8.57</v>
      </c>
      <c r="DJ7" s="38">
        <v>17.13</v>
      </c>
      <c r="DK7" s="38">
        <v>19.55</v>
      </c>
      <c r="DL7" s="38">
        <v>21.96</v>
      </c>
      <c r="DM7" s="38">
        <v>24.35</v>
      </c>
      <c r="DN7" s="38">
        <v>11.39</v>
      </c>
      <c r="DO7" s="38">
        <v>21.28</v>
      </c>
      <c r="DP7" s="38">
        <v>23.95</v>
      </c>
      <c r="DQ7" s="38">
        <v>21.09</v>
      </c>
      <c r="DR7" s="38">
        <v>21.16</v>
      </c>
      <c r="DS7" s="38">
        <v>38.130000000000003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0.78</v>
      </c>
      <c r="DZ7" s="38">
        <v>0</v>
      </c>
      <c r="EA7" s="38">
        <v>0</v>
      </c>
      <c r="EB7" s="38">
        <v>0</v>
      </c>
      <c r="EC7" s="38">
        <v>0</v>
      </c>
      <c r="ED7" s="38">
        <v>5.37</v>
      </c>
      <c r="EE7" s="38">
        <v>0</v>
      </c>
      <c r="EF7" s="38">
        <v>0</v>
      </c>
      <c r="EG7" s="38">
        <v>0</v>
      </c>
      <c r="EH7" s="38">
        <v>0</v>
      </c>
      <c r="EI7" s="38">
        <v>3.18</v>
      </c>
      <c r="EJ7" s="38">
        <v>7.0000000000000007E-2</v>
      </c>
      <c r="EK7" s="38">
        <v>0.04</v>
      </c>
      <c r="EL7" s="38">
        <v>0.11</v>
      </c>
      <c r="EM7" s="38">
        <v>0.15</v>
      </c>
      <c r="EN7" s="38">
        <v>0.16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2019-01-24T05:23:30Z</cp:lastPrinted>
  <dcterms:created xsi:type="dcterms:W3CDTF">2018-12-03T08:47:24Z</dcterms:created>
  <dcterms:modified xsi:type="dcterms:W3CDTF">2019-01-24T05:23:34Z</dcterms:modified>
  <cp:category/>
</cp:coreProperties>
</file>