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1\300_理財\305 経営比較分析表の策定\H３０\05_経営比較分析表の分析等について\05_確認作業完了データ\法非適用\02_下水道事業\16深浦町\"/>
    </mc:Choice>
  </mc:AlternateContent>
  <workbookProtection workbookAlgorithmName="SHA-512" workbookHashValue="Lj8IK2MpaeyNbaKIDCOeKMphnKi1VnW6vmeZ4+9XyGWsJRXWjXFt2ggy0dJ+Rl5a1I3Qd2yRr+0Mh1QQXSqhpQ==" workbookSaltValue="oRyKdKOp1TmJn2QUFcdnD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<sst xmlns="http://schemas.openxmlformats.org/spreadsheetml/2006/main" count="240" uniqueCount="126">
  <si>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</si>
  <si>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</si>
  <si>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</si>
  <si>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</si>
  <si>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</si>
  <si>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</si>
  <si>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</si>
  <si>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</si>
  <si>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</si>
  <si>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</si>
  <si>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</si>
  <si>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</si>
  <si>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</si>
  <si>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</si>
  <si>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</si>
  <si>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</si>
  <si>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</si>
  <si>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</si>
  <si>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</si>
  <si>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</si>
  <si>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</si>
  <si>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</si>
  <si>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</si>
  <si>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</si>
  <si>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</si>
  <si>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</si>
  <si>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</si>
  <si>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</si>
  <si>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</si>
  <si>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</si>
  <si>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</si>
  <si>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</si>
  <si>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</si>
  <si>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</si>
  <si>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</si>
  <si>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</si>
  <si>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</si>
  <si>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</si>
  <si>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</si>
  <si>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</si>
  <si>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</si>
  <si>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</si>
  <si>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</si>
  <si>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</si>
  <si>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</si>
  <si>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</si>
  <si>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</si>
  <si>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</si>
  <si>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</si>
  <si>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</si>
  <si>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</si>
  <si>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</si>
  <si>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</si>
  <si>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</si>
  <si>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</si>
  <si>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</si>
  <si>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</si>
  <si>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</si>
  <si>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</si>
  <si>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</si>
  <si>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</si>
  <si>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</si>
  <si>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</si>
  <si>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</si>
  <si>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</si>
  <si>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</si>
  <si>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</si>
  <si>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</si>
  <si>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</si>
  <si>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</si>
  <si>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</si>
  <si>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</si>
  <si>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</si>
  <si>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</si>
  <si>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</si>
  <si>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</si>
  <si>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</si>
  <si>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</si>
  <si>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</si>
  <si>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</si>
  <si>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</si>
  <si>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</si>
  <si>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</si>
  <si>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</si>
  <si>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</si>
  <si>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</si>
  <si>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</si>
  <si>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</si>
  <si>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</si>
  <si>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</si>
  <si>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</si>
  <si>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</si>
  <si>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</si>
  <si>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</si>
  <si>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</si>
  <si>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</si>
  <si>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</si>
  <si>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</si>
  <si>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</si>
  <si>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</si>
  <si>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</si>
  <si>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</si>
  <si>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</si>
  <si>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</si>
  <si>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</si>
  <si>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</si>
  <si>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</si>
  <si>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</si>
  <si>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</si>
  <si>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</si>
  <si>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深浦町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</si>
  <si>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</si>
  <si>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</si>
  <si>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</si>
  <si>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</si>
  <si>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</si>
  <si>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</si>
  <si>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</si>
  <si>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</si>
  <si>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</si>
  <si>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</si>
  <si>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</si>
  <si>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</si>
  <si>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1．料金収入は、人口減少や高齢化に伴う使用料減少により減収が懸念されるが、平成29年度に北金ヶ沢浄化センターが一部供用となったことから、接続率の向上による料金収入の増額に努める。また、人口減少により、汚水処理費用に係る元利償還金は減少するが、施設の老朽化に伴う新たな費用の増加が見込まれる。そのため、このような事態に備えて平成32年度までには全ての施設で機能保全計画を策定し、管路施設及び排水処理施設を計画的に改善する。</t>
    <rPh sb="2" eb="4">
      <t>リョウキン</t>
    </rPh>
    <rPh sb="4" eb="6">
      <t>シュウニュウ</t>
    </rPh>
    <rPh sb="8" eb="10">
      <t>ジンコウ</t>
    </rPh>
    <rPh sb="10" eb="12">
      <t>ゲンショウ</t>
    </rPh>
    <rPh sb="13" eb="16">
      <t>コウレイカ</t>
    </rPh>
    <rPh sb="17" eb="18">
      <t>トモナ</t>
    </rPh>
    <rPh sb="22" eb="24">
      <t>ゲンショウ</t>
    </rPh>
    <rPh sb="27" eb="29">
      <t>ゲンシュウ</t>
    </rPh>
    <rPh sb="30" eb="32">
      <t>ケネン</t>
    </rPh>
    <rPh sb="55" eb="57">
      <t>イチブ</t>
    </rPh>
    <rPh sb="68" eb="70">
      <t>セツゾク</t>
    </rPh>
    <rPh sb="70" eb="71">
      <t>リツ</t>
    </rPh>
    <rPh sb="72" eb="74">
      <t>コウジョウ</t>
    </rPh>
    <rPh sb="77" eb="79">
      <t>リョウキン</t>
    </rPh>
    <rPh sb="79" eb="81">
      <t>シュウニュウ</t>
    </rPh>
    <rPh sb="82" eb="84">
      <t>ゾウガク</t>
    </rPh>
    <rPh sb="85" eb="86">
      <t>ツト</t>
    </rPh>
    <rPh sb="92" eb="94">
      <t>ジンコウ</t>
    </rPh>
    <rPh sb="94" eb="96">
      <t>ゲンショウ</t>
    </rPh>
    <rPh sb="100" eb="102">
      <t>オスイ</t>
    </rPh>
    <rPh sb="102" eb="104">
      <t>ショリ</t>
    </rPh>
    <rPh sb="104" eb="105">
      <t>ヒ</t>
    </rPh>
    <rPh sb="105" eb="106">
      <t>ヨウ</t>
    </rPh>
    <rPh sb="107" eb="108">
      <t>カカ</t>
    </rPh>
    <rPh sb="109" eb="111">
      <t>ガンリ</t>
    </rPh>
    <rPh sb="111" eb="114">
      <t>ショウカンキン</t>
    </rPh>
    <rPh sb="115" eb="117">
      <t>ゲンショウ</t>
    </rPh>
    <rPh sb="121" eb="123">
      <t>シセツ</t>
    </rPh>
    <rPh sb="124" eb="127">
      <t>ロウキュウカ</t>
    </rPh>
    <rPh sb="128" eb="129">
      <t>トモナ</t>
    </rPh>
    <rPh sb="130" eb="131">
      <t>アラ</t>
    </rPh>
    <rPh sb="133" eb="135">
      <t>ヒヨウ</t>
    </rPh>
    <rPh sb="136" eb="138">
      <t>ゾウカ</t>
    </rPh>
    <rPh sb="139" eb="141">
      <t>ミコ</t>
    </rPh>
    <rPh sb="155" eb="157">
      <t>ジタイ</t>
    </rPh>
    <rPh sb="158" eb="159">
      <t>ソナ</t>
    </rPh>
    <rPh sb="161" eb="163">
      <t>ヘイセイ</t>
    </rPh>
    <rPh sb="165" eb="167">
      <t>ネンド</t>
    </rPh>
    <rPh sb="171" eb="172">
      <t>スベ</t>
    </rPh>
    <rPh sb="174" eb="176">
      <t>シセツ</t>
    </rPh>
    <rPh sb="177" eb="179">
      <t>キノウ</t>
    </rPh>
    <rPh sb="179" eb="181">
      <t>ホゼン</t>
    </rPh>
    <rPh sb="181" eb="183">
      <t>ケイカク</t>
    </rPh>
    <rPh sb="184" eb="186">
      <t>サクテイ</t>
    </rPh>
    <rPh sb="188" eb="190">
      <t>カンロ</t>
    </rPh>
    <rPh sb="190" eb="192">
      <t>シセツ</t>
    </rPh>
    <rPh sb="192" eb="193">
      <t>オヨ</t>
    </rPh>
    <rPh sb="194" eb="196">
      <t>ハイスイ</t>
    </rPh>
    <rPh sb="196" eb="198">
      <t>ショリ</t>
    </rPh>
    <rPh sb="198" eb="200">
      <t>シセツ</t>
    </rPh>
    <rPh sb="201" eb="203">
      <t>ケイカク</t>
    </rPh>
    <rPh sb="203" eb="204">
      <t>テキ</t>
    </rPh>
    <rPh sb="205" eb="207">
      <t>カイゼン</t>
    </rPh>
    <phoneticPr fontId="4"/>
  </si>
  <si>
    <t>1．収益的収支比率が100%を切り、また経費回収率が類似団体平均を大きく下回ってる要因としては、汚水管理費用の増大による影響が大きい。
2．水洗化率が55.83％と類似団体平均よりも低い状況にあり、人口減少と高齢化率の高さが影響する。
3．地理的に多額の施設建設費を要したため、汚水処理原価は平均値と比較して高止まりの状況にある。                                      　4．今後人口減少する一方、経費回収率は依然として低い状況にある。
5.　汚水処理原価は、資本費に対する元利償還金の増大による影響が大きい。</t>
    <rPh sb="15" eb="16">
      <t>キ</t>
    </rPh>
    <rPh sb="20" eb="22">
      <t>ケイヒ</t>
    </rPh>
    <rPh sb="22" eb="24">
      <t>カイシュウ</t>
    </rPh>
    <rPh sb="24" eb="25">
      <t>リツ</t>
    </rPh>
    <rPh sb="26" eb="28">
      <t>ルイジ</t>
    </rPh>
    <rPh sb="28" eb="30">
      <t>ダンタイ</t>
    </rPh>
    <rPh sb="30" eb="32">
      <t>ヘイキン</t>
    </rPh>
    <rPh sb="33" eb="34">
      <t>オオ</t>
    </rPh>
    <rPh sb="36" eb="38">
      <t>シタマワ</t>
    </rPh>
    <rPh sb="41" eb="43">
      <t>ヨウイン</t>
    </rPh>
    <rPh sb="70" eb="73">
      <t>スイセンカ</t>
    </rPh>
    <rPh sb="82" eb="84">
      <t>ルイジ</t>
    </rPh>
    <rPh sb="84" eb="86">
      <t>ダンタイ</t>
    </rPh>
    <rPh sb="86" eb="88">
      <t>ヘイキン</t>
    </rPh>
    <rPh sb="91" eb="92">
      <t>ヒク</t>
    </rPh>
    <rPh sb="93" eb="95">
      <t>ジョウキョウ</t>
    </rPh>
    <rPh sb="99" eb="101">
      <t>ジンコウ</t>
    </rPh>
    <rPh sb="101" eb="103">
      <t>ゲンショウ</t>
    </rPh>
    <rPh sb="104" eb="107">
      <t>コウレイカ</t>
    </rPh>
    <rPh sb="107" eb="108">
      <t>リツ</t>
    </rPh>
    <rPh sb="109" eb="110">
      <t>タカ</t>
    </rPh>
    <rPh sb="112" eb="114">
      <t>エイキョウ</t>
    </rPh>
    <rPh sb="120" eb="123">
      <t>チリテキ</t>
    </rPh>
    <rPh sb="124" eb="126">
      <t>タガク</t>
    </rPh>
    <rPh sb="127" eb="129">
      <t>シセツ</t>
    </rPh>
    <rPh sb="129" eb="132">
      <t>ケンセツヒ</t>
    </rPh>
    <rPh sb="133" eb="134">
      <t>ヨウ</t>
    </rPh>
    <rPh sb="139" eb="141">
      <t>オスイ</t>
    </rPh>
    <rPh sb="141" eb="143">
      <t>ショリ</t>
    </rPh>
    <rPh sb="143" eb="145">
      <t>ゲンカ</t>
    </rPh>
    <rPh sb="146" eb="148">
      <t>ヘイキン</t>
    </rPh>
    <rPh sb="148" eb="149">
      <t>チ</t>
    </rPh>
    <rPh sb="150" eb="152">
      <t>ヒカク</t>
    </rPh>
    <rPh sb="154" eb="156">
      <t>タカド</t>
    </rPh>
    <rPh sb="159" eb="161">
      <t>ジョウキョウ</t>
    </rPh>
    <rPh sb="206" eb="208">
      <t>コンゴ</t>
    </rPh>
    <rPh sb="208" eb="210">
      <t>ジンコウ</t>
    </rPh>
    <rPh sb="210" eb="212">
      <t>ゲンショウ</t>
    </rPh>
    <rPh sb="214" eb="216">
      <t>イッポウ</t>
    </rPh>
    <rPh sb="217" eb="219">
      <t>ケイヒ</t>
    </rPh>
    <rPh sb="219" eb="221">
      <t>カイシュウ</t>
    </rPh>
    <rPh sb="221" eb="222">
      <t>リツ</t>
    </rPh>
    <rPh sb="223" eb="225">
      <t>イゼン</t>
    </rPh>
    <rPh sb="228" eb="229">
      <t>ヒク</t>
    </rPh>
    <rPh sb="230" eb="232">
      <t>ジョウキョウ</t>
    </rPh>
    <rPh sb="261" eb="263">
      <t>ゾウダイ</t>
    </rPh>
    <phoneticPr fontId="4"/>
  </si>
  <si>
    <t>１．黒崎・大間越地区の集落排水施設は管路施設、排水処理施設共に供用後20年以上を経過した設備である。これらの小規模な故障や部品の交換費用は、高額ではないが修繕箇所数が増え、その対応に苦慮している。そのため、事後保全対応で対応している。管路自体の破損はまだない状況であるため、管渠改善率は0%のままである。また、排水処理施設の構造物についても、立地条件上日本海からの塩害により屋根や扉等、腐食が目立ってきている。　　　　　　　　　　　　　　　　　　　　　　　　　　　　　　　　　　　　2．管路施設についても多くのマンホールポンプが存在する。これらについても機能保全計画よる更新を図るべきであるが、現在のところ、事後保全で対処していくしかない状況にある。</t>
    <rPh sb="2" eb="4">
      <t>クロサキ</t>
    </rPh>
    <rPh sb="5" eb="8">
      <t>オオマゴシ</t>
    </rPh>
    <rPh sb="8" eb="10">
      <t>チク</t>
    </rPh>
    <rPh sb="11" eb="13">
      <t>シュウラク</t>
    </rPh>
    <rPh sb="13" eb="15">
      <t>ハイスイ</t>
    </rPh>
    <rPh sb="15" eb="17">
      <t>シセツ</t>
    </rPh>
    <rPh sb="18" eb="20">
      <t>カンロ</t>
    </rPh>
    <rPh sb="20" eb="22">
      <t>シセツ</t>
    </rPh>
    <rPh sb="23" eb="25">
      <t>ハイスイ</t>
    </rPh>
    <rPh sb="25" eb="27">
      <t>ショリ</t>
    </rPh>
    <rPh sb="27" eb="29">
      <t>シセツ</t>
    </rPh>
    <rPh sb="29" eb="30">
      <t>トモ</t>
    </rPh>
    <rPh sb="31" eb="33">
      <t>キョウヨウ</t>
    </rPh>
    <rPh sb="33" eb="34">
      <t>ゴ</t>
    </rPh>
    <rPh sb="36" eb="37">
      <t>ネン</t>
    </rPh>
    <rPh sb="37" eb="39">
      <t>イジョウ</t>
    </rPh>
    <rPh sb="40" eb="42">
      <t>ケイカ</t>
    </rPh>
    <rPh sb="44" eb="46">
      <t>セツビ</t>
    </rPh>
    <rPh sb="54" eb="57">
      <t>ショウキボ</t>
    </rPh>
    <rPh sb="58" eb="60">
      <t>コショウ</t>
    </rPh>
    <rPh sb="61" eb="63">
      <t>ブヒン</t>
    </rPh>
    <rPh sb="64" eb="66">
      <t>コウカン</t>
    </rPh>
    <rPh sb="66" eb="68">
      <t>ヒヨウ</t>
    </rPh>
    <rPh sb="70" eb="72">
      <t>コウガク</t>
    </rPh>
    <rPh sb="77" eb="79">
      <t>シュウゼン</t>
    </rPh>
    <rPh sb="79" eb="81">
      <t>カショ</t>
    </rPh>
    <rPh sb="81" eb="82">
      <t>スウ</t>
    </rPh>
    <rPh sb="83" eb="84">
      <t>フ</t>
    </rPh>
    <rPh sb="88" eb="90">
      <t>タイオウ</t>
    </rPh>
    <rPh sb="91" eb="93">
      <t>クリョ</t>
    </rPh>
    <rPh sb="103" eb="105">
      <t>ジゴ</t>
    </rPh>
    <rPh sb="105" eb="107">
      <t>ホゼン</t>
    </rPh>
    <rPh sb="107" eb="109">
      <t>タイオウ</t>
    </rPh>
    <rPh sb="110" eb="112">
      <t>タイオウ</t>
    </rPh>
    <rPh sb="117" eb="119">
      <t>カンロ</t>
    </rPh>
    <rPh sb="119" eb="121">
      <t>ジタイ</t>
    </rPh>
    <rPh sb="122" eb="124">
      <t>ハソン</t>
    </rPh>
    <rPh sb="129" eb="131">
      <t>ジョウキョウ</t>
    </rPh>
    <rPh sb="137" eb="139">
      <t>カンキョ</t>
    </rPh>
    <rPh sb="139" eb="141">
      <t>カイゼン</t>
    </rPh>
    <rPh sb="141" eb="142">
      <t>リツ</t>
    </rPh>
    <rPh sb="155" eb="157">
      <t>ハイスイ</t>
    </rPh>
    <rPh sb="157" eb="159">
      <t>ショリ</t>
    </rPh>
    <rPh sb="159" eb="161">
      <t>シセツ</t>
    </rPh>
    <rPh sb="162" eb="165">
      <t>コウゾウブツ</t>
    </rPh>
    <rPh sb="171" eb="173">
      <t>リッチ</t>
    </rPh>
    <rPh sb="173" eb="175">
      <t>ジョウケン</t>
    </rPh>
    <rPh sb="175" eb="176">
      <t>ジョウ</t>
    </rPh>
    <rPh sb="176" eb="178">
      <t>ニホン</t>
    </rPh>
    <rPh sb="178" eb="179">
      <t>カイ</t>
    </rPh>
    <rPh sb="182" eb="184">
      <t>エンガイ</t>
    </rPh>
    <rPh sb="187" eb="189">
      <t>ヤネ</t>
    </rPh>
    <rPh sb="190" eb="191">
      <t>トビラ</t>
    </rPh>
    <rPh sb="191" eb="192">
      <t>ナド</t>
    </rPh>
    <rPh sb="193" eb="195">
      <t>フショク</t>
    </rPh>
    <rPh sb="196" eb="198">
      <t>メダ</t>
    </rPh>
    <rPh sb="243" eb="245">
      <t>カンロ</t>
    </rPh>
    <rPh sb="245" eb="247">
      <t>シセツ</t>
    </rPh>
    <rPh sb="252" eb="253">
      <t>オオ</t>
    </rPh>
    <rPh sb="264" eb="266">
      <t>ソンザイ</t>
    </rPh>
    <rPh sb="277" eb="279">
      <t>キノウ</t>
    </rPh>
    <rPh sb="279" eb="281">
      <t>ホゼン</t>
    </rPh>
    <rPh sb="281" eb="283">
      <t>ケイカク</t>
    </rPh>
    <rPh sb="285" eb="287">
      <t>コウシン</t>
    </rPh>
    <rPh sb="288" eb="289">
      <t>ハカ</t>
    </rPh>
    <rPh sb="297" eb="299">
      <t>ゲンザイ</t>
    </rPh>
    <rPh sb="304" eb="306">
      <t>ジゴ</t>
    </rPh>
    <rPh sb="306" eb="308">
      <t>ホゼン</t>
    </rPh>
    <rPh sb="309" eb="311">
      <t>タイショ</t>
    </rPh>
    <rPh sb="319" eb="321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</si>
</sst>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02-42F1-A631-FC5FE3655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72544"/>
        <c:axId val="22307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0.05</c:v>
                </c:pt>
                <c:pt idx="2">
                  <c:v>0.18</c:v>
                </c:pt>
                <c:pt idx="3">
                  <c:v>0.01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02-42F1-A631-FC5FE3655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72544"/>
        <c:axId val="223077376"/>
      </c:lineChart>
      <c:dateAx>
        <c:axId val="39217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077376"/>
        <c:crosses val="autoZero"/>
        <c:auto val="1"/>
        <c:lblOffset val="100"/>
        <c:baseTimeUnit val="years"/>
      </c:dateAx>
      <c:valAx>
        <c:axId val="22307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217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29.78</c:v>
                </c:pt>
                <c:pt idx="1">
                  <c:v>26.67</c:v>
                </c:pt>
                <c:pt idx="2">
                  <c:v>26</c:v>
                </c:pt>
                <c:pt idx="3">
                  <c:v>22.67</c:v>
                </c:pt>
                <c:pt idx="4">
                  <c:v>23.11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619-8F4A-743BCDEC6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341696"/>
        <c:axId val="397342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39.42</c:v>
                </c:pt>
                <c:pt idx="1">
                  <c:v>39.68</c:v>
                </c:pt>
                <c:pt idx="2">
                  <c:v>35.64</c:v>
                </c:pt>
                <c:pt idx="3">
                  <c:v>33.729999999999997</c:v>
                </c:pt>
                <c:pt idx="4">
                  <c:v>33.21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C2-4619-8F4A-743BCDEC6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341696"/>
        <c:axId val="397342088"/>
      </c:lineChart>
      <c:dateAx>
        <c:axId val="39734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7342088"/>
        <c:crosses val="autoZero"/>
        <c:auto val="1"/>
        <c:lblOffset val="100"/>
        <c:baseTimeUnit val="years"/>
      </c:dateAx>
      <c:valAx>
        <c:axId val="397342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734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61.06</c:v>
                </c:pt>
                <c:pt idx="1">
                  <c:v>61.43</c:v>
                </c:pt>
                <c:pt idx="2">
                  <c:v>61.86</c:v>
                </c:pt>
                <c:pt idx="3">
                  <c:v>63.11</c:v>
                </c:pt>
                <c:pt idx="4">
                  <c:v>55.83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15-4196-B46B-978092B59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425200"/>
        <c:axId val="393425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82.97</c:v>
                </c:pt>
                <c:pt idx="1">
                  <c:v>83.95</c:v>
                </c:pt>
                <c:pt idx="2">
                  <c:v>82.92</c:v>
                </c:pt>
                <c:pt idx="3">
                  <c:v>79.989999999999995</c:v>
                </c:pt>
                <c:pt idx="4">
                  <c:v>79.98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15-4196-B46B-978092B59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425200"/>
        <c:axId val="393425592"/>
      </c:lineChart>
      <c:dateAx>
        <c:axId val="39342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425592"/>
        <c:crosses val="autoZero"/>
        <c:auto val="1"/>
        <c:lblOffset val="100"/>
        <c:baseTimeUnit val="years"/>
      </c:dateAx>
      <c:valAx>
        <c:axId val="393425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342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85.74</c:v>
                </c:pt>
                <c:pt idx="1">
                  <c:v>85.71</c:v>
                </c:pt>
                <c:pt idx="2">
                  <c:v>86.68</c:v>
                </c:pt>
                <c:pt idx="3">
                  <c:v>77.81</c:v>
                </c:pt>
                <c:pt idx="4">
                  <c:v>89.56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68-400D-812C-2CE7DD04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842792"/>
        <c:axId val="42484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68-400D-812C-2CE7DD04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42792"/>
        <c:axId val="424842400"/>
      </c:lineChart>
      <c:dateAx>
        <c:axId val="424842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842400"/>
        <c:crosses val="autoZero"/>
        <c:auto val="1"/>
        <c:lblOffset val="100"/>
        <c:baseTimeUnit val="years"/>
      </c:dateAx>
      <c:valAx>
        <c:axId val="42484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842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B0-4C8F-845F-22DEFE7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87064"/>
        <c:axId val="38978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B0-4C8F-845F-22DEFE70C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87064"/>
        <c:axId val="389787456"/>
      </c:lineChart>
      <c:dateAx>
        <c:axId val="389787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787456"/>
        <c:crosses val="autoZero"/>
        <c:auto val="1"/>
        <c:lblOffset val="100"/>
        <c:baseTimeUnit val="years"/>
      </c:dateAx>
      <c:valAx>
        <c:axId val="38978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787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A2-4639-9DA6-96BD8333C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88632"/>
        <c:axId val="38978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A2-4639-9DA6-96BD8333C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88632"/>
        <c:axId val="389789024"/>
      </c:lineChart>
      <c:dateAx>
        <c:axId val="389788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789024"/>
        <c:crosses val="autoZero"/>
        <c:auto val="1"/>
        <c:lblOffset val="100"/>
        <c:baseTimeUnit val="years"/>
      </c:dateAx>
      <c:valAx>
        <c:axId val="38978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788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5F-4870-B857-63C9EEDCA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790200"/>
        <c:axId val="38979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5F-4870-B857-63C9EEDCA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0200"/>
        <c:axId val="389790592"/>
      </c:lineChart>
      <c:dateAx>
        <c:axId val="389790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790592"/>
        <c:crosses val="autoZero"/>
        <c:auto val="1"/>
        <c:lblOffset val="100"/>
        <c:baseTimeUnit val="years"/>
      </c:dateAx>
      <c:valAx>
        <c:axId val="38979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9790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4C-4A56-B820-5B8622C8F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39888"/>
        <c:axId val="427140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4C-4A56-B820-5B8622C8F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39888"/>
        <c:axId val="427140280"/>
      </c:lineChart>
      <c:dateAx>
        <c:axId val="42713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140280"/>
        <c:crosses val="autoZero"/>
        <c:auto val="1"/>
        <c:lblOffset val="100"/>
        <c:baseTimeUnit val="years"/>
      </c:dateAx>
      <c:valAx>
        <c:axId val="427140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13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17-499A-9AD8-D438A002E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141456"/>
        <c:axId val="427141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817.63</c:v>
                </c:pt>
                <c:pt idx="1">
                  <c:v>830.5</c:v>
                </c:pt>
                <c:pt idx="2">
                  <c:v>1029.24</c:v>
                </c:pt>
                <c:pt idx="3">
                  <c:v>1063.93</c:v>
                </c:pt>
                <c:pt idx="4">
                  <c:v>1060.8599999999999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17-499A-9AD8-D438A002E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141456"/>
        <c:axId val="427141848"/>
      </c:lineChart>
      <c:dateAx>
        <c:axId val="42714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7141848"/>
        <c:crosses val="autoZero"/>
        <c:auto val="1"/>
        <c:lblOffset val="100"/>
        <c:baseTimeUnit val="years"/>
      </c:dateAx>
      <c:valAx>
        <c:axId val="427141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714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46.02</c:v>
                </c:pt>
                <c:pt idx="1">
                  <c:v>34.35</c:v>
                </c:pt>
                <c:pt idx="2">
                  <c:v>36.26</c:v>
                </c:pt>
                <c:pt idx="3">
                  <c:v>21.03</c:v>
                </c:pt>
                <c:pt idx="4">
                  <c:v>24.34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04-4BC5-8CF0-3ABDE99D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338560"/>
        <c:axId val="397338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46.31</c:v>
                </c:pt>
                <c:pt idx="1">
                  <c:v>43.66</c:v>
                </c:pt>
                <c:pt idx="2">
                  <c:v>43.13</c:v>
                </c:pt>
                <c:pt idx="3">
                  <c:v>46.26</c:v>
                </c:pt>
                <c:pt idx="4">
                  <c:v>45.81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04-4BC5-8CF0-3ABDE99D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338560"/>
        <c:axId val="397338952"/>
      </c:lineChart>
      <c:dateAx>
        <c:axId val="39733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7338952"/>
        <c:crosses val="autoZero"/>
        <c:auto val="1"/>
        <c:lblOffset val="100"/>
        <c:baseTimeUnit val="years"/>
      </c:dateAx>
      <c:valAx>
        <c:axId val="397338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733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556.38</c:v>
                </c:pt>
                <c:pt idx="1">
                  <c:v>770.44</c:v>
                </c:pt>
                <c:pt idx="2">
                  <c:v>762.7</c:v>
                </c:pt>
                <c:pt idx="3">
                  <c:v>1306.98</c:v>
                </c:pt>
                <c:pt idx="4">
                  <c:v>981.54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B5-4F23-AD69-D6C775127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340128"/>
        <c:axId val="39734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349.08</c:v>
                </c:pt>
                <c:pt idx="1">
                  <c:v>382.09</c:v>
                </c:pt>
                <c:pt idx="2">
                  <c:v>392.03</c:v>
                </c:pt>
                <c:pt idx="3">
                  <c:v>376.4</c:v>
                </c:pt>
                <c:pt idx="4">
                  <c:v>383.92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B5-4F23-AD69-D6C775127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340128"/>
        <c:axId val="397340520"/>
      </c:lineChart>
      <c:dateAx>
        <c:axId val="39734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7340520"/>
        <c:crosses val="autoZero"/>
        <c:auto val="1"/>
        <c:lblOffset val="100"/>
        <c:baseTimeUnit val="years"/>
      </c:dateAx>
      <c:valAx>
        <c:axId val="39734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734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深浦町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漁業集落排水</v>
      </c>
      <c r="Q8" s="71"/>
      <c r="R8" s="71"/>
      <c r="S8" s="71"/>
      <c r="T8" s="71"/>
      <c r="U8" s="71"/>
      <c r="V8" s="71"/>
      <c r="W8" s="71" t="str">
        <f>データ!L6</f>
        <v>H2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8463</v>
      </c>
      <c r="AM8" s="66"/>
      <c r="AN8" s="66"/>
      <c r="AO8" s="66"/>
      <c r="AP8" s="66"/>
      <c r="AQ8" s="66"/>
      <c r="AR8" s="66"/>
      <c r="AS8" s="66"/>
      <c r="AT8" s="65">
        <f>データ!T6</f>
        <v>488.9</v>
      </c>
      <c r="AU8" s="65"/>
      <c r="AV8" s="65"/>
      <c r="AW8" s="65"/>
      <c r="AX8" s="65"/>
      <c r="AY8" s="65"/>
      <c r="AZ8" s="65"/>
      <c r="BA8" s="65"/>
      <c r="BB8" s="65">
        <f>データ!U6</f>
        <v>17.309999999999999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9.86</v>
      </c>
      <c r="Q10" s="65"/>
      <c r="R10" s="65"/>
      <c r="S10" s="65"/>
      <c r="T10" s="65"/>
      <c r="U10" s="65"/>
      <c r="V10" s="65"/>
      <c r="W10" s="65">
        <f>データ!Q6</f>
        <v>83.19</v>
      </c>
      <c r="X10" s="65"/>
      <c r="Y10" s="65"/>
      <c r="Z10" s="65"/>
      <c r="AA10" s="65"/>
      <c r="AB10" s="65"/>
      <c r="AC10" s="65"/>
      <c r="AD10" s="66">
        <f>データ!R6</f>
        <v>3834</v>
      </c>
      <c r="AE10" s="66"/>
      <c r="AF10" s="66"/>
      <c r="AG10" s="66"/>
      <c r="AH10" s="66"/>
      <c r="AI10" s="66"/>
      <c r="AJ10" s="66"/>
      <c r="AK10" s="2"/>
      <c r="AL10" s="66">
        <f>データ!V6</f>
        <v>824</v>
      </c>
      <c r="AM10" s="66"/>
      <c r="AN10" s="66"/>
      <c r="AO10" s="66"/>
      <c r="AP10" s="66"/>
      <c r="AQ10" s="66"/>
      <c r="AR10" s="66"/>
      <c r="AS10" s="66"/>
      <c r="AT10" s="65">
        <f>データ!W6</f>
        <v>1.1200000000000001</v>
      </c>
      <c r="AU10" s="65"/>
      <c r="AV10" s="65"/>
      <c r="AW10" s="65"/>
      <c r="AX10" s="65"/>
      <c r="AY10" s="65"/>
      <c r="AZ10" s="65"/>
      <c r="BA10" s="65"/>
      <c r="BB10" s="65">
        <f>データ!X6</f>
        <v>735.71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>【920.42】</v>
      </c>
      <c r="I86" s="25" t="str">
        <f>データ!CA6</f>
        <v>【47.34】</v>
      </c>
      <c r="J86" s="25" t="str">
        <f>データ!CL6</f>
        <v>【360.30】</v>
      </c>
      <c r="K86" s="25" t="str">
        <f>データ!CW6</f>
        <v>【34.06】</v>
      </c>
      <c r="L86" s="25" t="str">
        <f>データ!DH6</f>
        <v>【79.14】</v>
      </c>
      <c r="M86" s="25" t="s">
        <v>56</v>
      </c>
      <c r="N86" s="25" t="s">
        <v>55</v>
      </c>
      <c r="O86" s="25" t="str">
        <f>データ!EO6</f>
        <v>【0.01】</v>
      </c>
    </row>
  </sheetData>
  <sheetProtection algorithmName="SHA-512" hashValue="SjwvNdfZoYth4tUafjbW72lwm19d9qQc6QIQfzZVhwmNOKGfcnp4JvFI5EKDLEE6VekgCuSuoA3ura/BuGgpUg==" saltValue="JJ69naEKekICMKCYOfkOE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23230</v>
      </c>
      <c r="D6" s="32">
        <f t="shared" si="3"/>
        <v>47</v>
      </c>
      <c r="E6" s="32">
        <f t="shared" si="3"/>
        <v>17</v>
      </c>
      <c r="F6" s="32">
        <f t="shared" si="3"/>
        <v>6</v>
      </c>
      <c r="G6" s="32">
        <f t="shared" si="3"/>
        <v>0</v>
      </c>
      <c r="H6" s="32" t="str">
        <f t="shared" si="3"/>
        <v>青森県　深浦町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漁業集落排水</v>
      </c>
      <c r="L6" s="32" t="str">
        <f t="shared" si="3"/>
        <v>H2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9.86</v>
      </c>
      <c r="Q6" s="33">
        <f t="shared" si="3"/>
        <v>83.19</v>
      </c>
      <c r="R6" s="33">
        <f t="shared" si="3"/>
        <v>3834</v>
      </c>
      <c r="S6" s="33">
        <f t="shared" si="3"/>
        <v>8463</v>
      </c>
      <c r="T6" s="33">
        <f t="shared" si="3"/>
        <v>488.9</v>
      </c>
      <c r="U6" s="33">
        <f t="shared" si="3"/>
        <v>17.309999999999999</v>
      </c>
      <c r="V6" s="33">
        <f t="shared" si="3"/>
        <v>824</v>
      </c>
      <c r="W6" s="33">
        <f t="shared" si="3"/>
        <v>1.1200000000000001</v>
      </c>
      <c r="X6" s="33">
        <f t="shared" si="3"/>
        <v>735.71</v>
      </c>
      <c r="Y6" s="34">
        <f>IF(Y7="",NA(),Y7)</f>
        <v>85.74</v>
      </c>
      <c r="Z6" s="34">
        <f t="shared" ref="Z6:AH6" si="4">IF(Z7="",NA(),Z7)</f>
        <v>85.71</v>
      </c>
      <c r="AA6" s="34">
        <f t="shared" si="4"/>
        <v>86.68</v>
      </c>
      <c r="AB6" s="34">
        <f t="shared" si="4"/>
        <v>77.81</v>
      </c>
      <c r="AC6" s="34">
        <f t="shared" si="4"/>
        <v>89.56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4">
        <f t="shared" si="7"/>
        <v>4.04</v>
      </c>
      <c r="BI6" s="33">
        <f t="shared" si="7"/>
        <v>0</v>
      </c>
      <c r="BJ6" s="33">
        <f t="shared" si="7"/>
        <v>0</v>
      </c>
      <c r="BK6" s="34">
        <f t="shared" si="7"/>
        <v>817.63</v>
      </c>
      <c r="BL6" s="34">
        <f t="shared" si="7"/>
        <v>830.5</v>
      </c>
      <c r="BM6" s="34">
        <f t="shared" si="7"/>
        <v>1029.24</v>
      </c>
      <c r="BN6" s="34">
        <f t="shared" si="7"/>
        <v>1063.93</v>
      </c>
      <c r="BO6" s="34">
        <f t="shared" si="7"/>
        <v>1060.8599999999999</v>
      </c>
      <c r="BP6" s="33" t="str">
        <f>IF(BP7="","",IF(BP7="-","【-】","【"&amp;SUBSTITUTE(TEXT(BP7,"#,##0.00"),"-","△")&amp;"】"))</f>
        <v>【920.42】</v>
      </c>
      <c r="BQ6" s="34">
        <f>IF(BQ7="",NA(),BQ7)</f>
        <v>46.02</v>
      </c>
      <c r="BR6" s="34">
        <f t="shared" ref="BR6:BZ6" si="8">IF(BR7="",NA(),BR7)</f>
        <v>34.35</v>
      </c>
      <c r="BS6" s="34">
        <f t="shared" si="8"/>
        <v>36.26</v>
      </c>
      <c r="BT6" s="34">
        <f t="shared" si="8"/>
        <v>21.03</v>
      </c>
      <c r="BU6" s="34">
        <f t="shared" si="8"/>
        <v>24.34</v>
      </c>
      <c r="BV6" s="34">
        <f t="shared" si="8"/>
        <v>46.31</v>
      </c>
      <c r="BW6" s="34">
        <f t="shared" si="8"/>
        <v>43.66</v>
      </c>
      <c r="BX6" s="34">
        <f t="shared" si="8"/>
        <v>43.13</v>
      </c>
      <c r="BY6" s="34">
        <f t="shared" si="8"/>
        <v>46.26</v>
      </c>
      <c r="BZ6" s="34">
        <f t="shared" si="8"/>
        <v>45.81</v>
      </c>
      <c r="CA6" s="33" t="str">
        <f>IF(CA7="","",IF(CA7="-","【-】","【"&amp;SUBSTITUTE(TEXT(CA7,"#,##0.00"),"-","△")&amp;"】"))</f>
        <v>【47.34】</v>
      </c>
      <c r="CB6" s="34">
        <f>IF(CB7="",NA(),CB7)</f>
        <v>556.38</v>
      </c>
      <c r="CC6" s="34">
        <f t="shared" ref="CC6:CK6" si="9">IF(CC7="",NA(),CC7)</f>
        <v>770.44</v>
      </c>
      <c r="CD6" s="34">
        <f t="shared" si="9"/>
        <v>762.7</v>
      </c>
      <c r="CE6" s="34">
        <f t="shared" si="9"/>
        <v>1306.98</v>
      </c>
      <c r="CF6" s="34">
        <f t="shared" si="9"/>
        <v>981.54</v>
      </c>
      <c r="CG6" s="34">
        <f t="shared" si="9"/>
        <v>349.08</v>
      </c>
      <c r="CH6" s="34">
        <f t="shared" si="9"/>
        <v>382.09</v>
      </c>
      <c r="CI6" s="34">
        <f t="shared" si="9"/>
        <v>392.03</v>
      </c>
      <c r="CJ6" s="34">
        <f t="shared" si="9"/>
        <v>376.4</v>
      </c>
      <c r="CK6" s="34">
        <f t="shared" si="9"/>
        <v>383.92</v>
      </c>
      <c r="CL6" s="33" t="str">
        <f>IF(CL7="","",IF(CL7="-","【-】","【"&amp;SUBSTITUTE(TEXT(CL7,"#,##0.00"),"-","△")&amp;"】"))</f>
        <v>【360.30】</v>
      </c>
      <c r="CM6" s="34">
        <f>IF(CM7="",NA(),CM7)</f>
        <v>29.78</v>
      </c>
      <c r="CN6" s="34">
        <f t="shared" ref="CN6:CV6" si="10">IF(CN7="",NA(),CN7)</f>
        <v>26.67</v>
      </c>
      <c r="CO6" s="34">
        <f t="shared" si="10"/>
        <v>26</v>
      </c>
      <c r="CP6" s="34">
        <f t="shared" si="10"/>
        <v>22.67</v>
      </c>
      <c r="CQ6" s="34">
        <f t="shared" si="10"/>
        <v>23.11</v>
      </c>
      <c r="CR6" s="34">
        <f t="shared" si="10"/>
        <v>39.42</v>
      </c>
      <c r="CS6" s="34">
        <f t="shared" si="10"/>
        <v>39.68</v>
      </c>
      <c r="CT6" s="34">
        <f t="shared" si="10"/>
        <v>35.64</v>
      </c>
      <c r="CU6" s="34">
        <f t="shared" si="10"/>
        <v>33.729999999999997</v>
      </c>
      <c r="CV6" s="34">
        <f t="shared" si="10"/>
        <v>33.21</v>
      </c>
      <c r="CW6" s="33" t="str">
        <f>IF(CW7="","",IF(CW7="-","【-】","【"&amp;SUBSTITUTE(TEXT(CW7,"#,##0.00"),"-","△")&amp;"】"))</f>
        <v>【34.06】</v>
      </c>
      <c r="CX6" s="34">
        <f>IF(CX7="",NA(),CX7)</f>
        <v>61.06</v>
      </c>
      <c r="CY6" s="34">
        <f t="shared" ref="CY6:DG6" si="11">IF(CY7="",NA(),CY7)</f>
        <v>61.43</v>
      </c>
      <c r="CZ6" s="34">
        <f t="shared" si="11"/>
        <v>61.86</v>
      </c>
      <c r="DA6" s="34">
        <f t="shared" si="11"/>
        <v>63.11</v>
      </c>
      <c r="DB6" s="34">
        <f t="shared" si="11"/>
        <v>55.83</v>
      </c>
      <c r="DC6" s="34">
        <f t="shared" si="11"/>
        <v>82.97</v>
      </c>
      <c r="DD6" s="34">
        <f t="shared" si="11"/>
        <v>83.95</v>
      </c>
      <c r="DE6" s="34">
        <f t="shared" si="11"/>
        <v>82.92</v>
      </c>
      <c r="DF6" s="34">
        <f t="shared" si="11"/>
        <v>79.989999999999995</v>
      </c>
      <c r="DG6" s="34">
        <f t="shared" si="11"/>
        <v>79.98</v>
      </c>
      <c r="DH6" s="33" t="str">
        <f>IF(DH7="","",IF(DH7="-","【-】","【"&amp;SUBSTITUTE(TEXT(DH7,"#,##0.00"),"-","△")&amp;"】"))</f>
        <v>【79.14】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0.14000000000000001</v>
      </c>
      <c r="EK6" s="34">
        <f t="shared" si="14"/>
        <v>0.05</v>
      </c>
      <c r="EL6" s="34">
        <f t="shared" si="14"/>
        <v>0.18</v>
      </c>
      <c r="EM6" s="34">
        <f t="shared" si="14"/>
        <v>0.01</v>
      </c>
      <c r="EN6" s="34">
        <f t="shared" si="14"/>
        <v>0.09</v>
      </c>
      <c r="EO6" s="33" t="str">
        <f>IF(EO7="","",IF(EO7="-","【-】","【"&amp;SUBSTITUTE(TEXT(EO7,"#,##0.00"),"-","△")&amp;"】"))</f>
        <v>【0.01】</v>
      </c>
    </row>
    <row r="7" spans="1:145" s="35" customFormat="1" x14ac:dyDescent="0.15">
      <c r="A7" s="27"/>
      <c r="B7" s="36">
        <v>2017</v>
      </c>
      <c r="C7" s="36">
        <v>23230</v>
      </c>
      <c r="D7" s="36">
        <v>47</v>
      </c>
      <c r="E7" s="36">
        <v>17</v>
      </c>
      <c r="F7" s="36">
        <v>6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9.86</v>
      </c>
      <c r="Q7" s="37">
        <v>83.19</v>
      </c>
      <c r="R7" s="37">
        <v>3834</v>
      </c>
      <c r="S7" s="37">
        <v>8463</v>
      </c>
      <c r="T7" s="37">
        <v>488.9</v>
      </c>
      <c r="U7" s="37">
        <v>17.309999999999999</v>
      </c>
      <c r="V7" s="37">
        <v>824</v>
      </c>
      <c r="W7" s="37">
        <v>1.1200000000000001</v>
      </c>
      <c r="X7" s="37">
        <v>735.71</v>
      </c>
      <c r="Y7" s="37">
        <v>85.74</v>
      </c>
      <c r="Z7" s="37">
        <v>85.71</v>
      </c>
      <c r="AA7" s="37">
        <v>86.68</v>
      </c>
      <c r="AB7" s="37">
        <v>77.81</v>
      </c>
      <c r="AC7" s="37">
        <v>89.56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4.04</v>
      </c>
      <c r="BI7" s="37">
        <v>0</v>
      </c>
      <c r="BJ7" s="37">
        <v>0</v>
      </c>
      <c r="BK7" s="37">
        <v>817.63</v>
      </c>
      <c r="BL7" s="37">
        <v>830.5</v>
      </c>
      <c r="BM7" s="37">
        <v>1029.24</v>
      </c>
      <c r="BN7" s="37">
        <v>1063.93</v>
      </c>
      <c r="BO7" s="37">
        <v>1060.8599999999999</v>
      </c>
      <c r="BP7" s="37">
        <v>920.42</v>
      </c>
      <c r="BQ7" s="37">
        <v>46.02</v>
      </c>
      <c r="BR7" s="37">
        <v>34.35</v>
      </c>
      <c r="BS7" s="37">
        <v>36.26</v>
      </c>
      <c r="BT7" s="37">
        <v>21.03</v>
      </c>
      <c r="BU7" s="37">
        <v>24.34</v>
      </c>
      <c r="BV7" s="37">
        <v>46.31</v>
      </c>
      <c r="BW7" s="37">
        <v>43.66</v>
      </c>
      <c r="BX7" s="37">
        <v>43.13</v>
      </c>
      <c r="BY7" s="37">
        <v>46.26</v>
      </c>
      <c r="BZ7" s="37">
        <v>45.81</v>
      </c>
      <c r="CA7" s="37">
        <v>47.34</v>
      </c>
      <c r="CB7" s="37">
        <v>556.38</v>
      </c>
      <c r="CC7" s="37">
        <v>770.44</v>
      </c>
      <c r="CD7" s="37">
        <v>762.7</v>
      </c>
      <c r="CE7" s="37">
        <v>1306.98</v>
      </c>
      <c r="CF7" s="37">
        <v>981.54</v>
      </c>
      <c r="CG7" s="37">
        <v>349.08</v>
      </c>
      <c r="CH7" s="37">
        <v>382.09</v>
      </c>
      <c r="CI7" s="37">
        <v>392.03</v>
      </c>
      <c r="CJ7" s="37">
        <v>376.4</v>
      </c>
      <c r="CK7" s="37">
        <v>383.92</v>
      </c>
      <c r="CL7" s="37">
        <v>360.3</v>
      </c>
      <c r="CM7" s="37">
        <v>29.78</v>
      </c>
      <c r="CN7" s="37">
        <v>26.67</v>
      </c>
      <c r="CO7" s="37">
        <v>26</v>
      </c>
      <c r="CP7" s="37">
        <v>22.67</v>
      </c>
      <c r="CQ7" s="37">
        <v>23.11</v>
      </c>
      <c r="CR7" s="37">
        <v>39.42</v>
      </c>
      <c r="CS7" s="37">
        <v>39.68</v>
      </c>
      <c r="CT7" s="37">
        <v>35.64</v>
      </c>
      <c r="CU7" s="37">
        <v>33.729999999999997</v>
      </c>
      <c r="CV7" s="37">
        <v>33.21</v>
      </c>
      <c r="CW7" s="37">
        <v>34.06</v>
      </c>
      <c r="CX7" s="37">
        <v>61.06</v>
      </c>
      <c r="CY7" s="37">
        <v>61.43</v>
      </c>
      <c r="CZ7" s="37">
        <v>61.86</v>
      </c>
      <c r="DA7" s="37">
        <v>63.11</v>
      </c>
      <c r="DB7" s="37">
        <v>55.83</v>
      </c>
      <c r="DC7" s="37">
        <v>82.97</v>
      </c>
      <c r="DD7" s="37">
        <v>83.95</v>
      </c>
      <c r="DE7" s="37">
        <v>82.92</v>
      </c>
      <c r="DF7" s="37">
        <v>79.989999999999995</v>
      </c>
      <c r="DG7" s="37">
        <v>79.98</v>
      </c>
      <c r="DH7" s="37">
        <v>79.14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0.14000000000000001</v>
      </c>
      <c r="EK7" s="37">
        <v>0.05</v>
      </c>
      <c r="EL7" s="37">
        <v>0.18</v>
      </c>
      <c r="EM7" s="37">
        <v>0.01</v>
      </c>
      <c r="EN7" s="37">
        <v>0.09</v>
      </c>
      <c r="EO7" s="37">
        <v>0.01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2019-02-08T03:34:51Z</cp:lastPrinted>
  <dcterms:created xsi:type="dcterms:W3CDTF">2018-12-03T09:32:28Z</dcterms:created>
  <dcterms:modified xsi:type="dcterms:W3CDTF">2019-02-12T02:01:27Z</dcterms:modified>
  <cp:category/>
</cp:coreProperties>
</file>