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適用\05_下水道事業\18藤崎町_経営比較分析表【下水道】\"/>
    </mc:Choice>
  </mc:AlternateContent>
  <workbookProtection workbookAlgorithmName="SHA-512" workbookHashValue="IFef3TVUbvz5CMFVrVFnkMyeoQidomh7M5sjgOORGn19p7wa6AEuOm5apquCvTER0Xdl/cbIbpD+/JuJ7bjp2Q==" workbookSaltValue="iabnYXcRBNzOatVnRFNF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<sst xmlns="http://schemas.openxmlformats.org/spreadsheetml/2006/main" count="240" uniqueCount="123">
  <si>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</si>
  <si>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</si>
  <si>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</si>
  <si>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</si>
  <si>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</si>
  <si>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</si>
  <si>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</si>
  <si>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</si>
  <si>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</si>
  <si>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</si>
  <si>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</si>
  <si>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</si>
  <si>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</si>
  <si>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</si>
  <si>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</si>
  <si>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</si>
  <si>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</si>
  <si>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</si>
  <si>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</si>
  <si>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</si>
  <si>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</si>
  <si>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</si>
  <si>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</si>
  <si>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</si>
  <si>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</si>
  <si>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</si>
  <si>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</si>
  <si>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</si>
  <si>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</si>
  <si>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</si>
  <si>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</si>
  <si>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</si>
  <si>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</si>
  <si>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</si>
  <si>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</si>
  <si>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</si>
  <si>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</si>
  <si>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</si>
  <si>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</si>
  <si>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</si>
  <si>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</si>
  <si>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</si>
  <si>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</si>
  <si>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</si>
  <si>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</si>
  <si>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</si>
  <si>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</si>
  <si>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</si>
  <si>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</si>
  <si>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</si>
  <si>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</si>
  <si>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</si>
  <si>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</si>
  <si>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</si>
  <si>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</si>
  <si>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</si>
  <si>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</si>
  <si>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</si>
  <si>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</si>
  <si>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</si>
  <si>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</si>
  <si>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</si>
  <si>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</si>
  <si>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</si>
  <si>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</si>
  <si>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</si>
  <si>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</si>
  <si>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</si>
  <si>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</si>
  <si>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</si>
  <si>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</si>
  <si>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</si>
  <si>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</si>
  <si>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</si>
  <si>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</si>
  <si>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</si>
  <si>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</si>
  <si>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</si>
  <si>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</si>
  <si>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</si>
  <si>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</si>
  <si>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</si>
  <si>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</si>
  <si>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</si>
  <si>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</si>
  <si>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</si>
  <si>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</si>
  <si>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</si>
  <si>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</si>
  <si>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</si>
  <si>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</si>
  <si>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</si>
  <si>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</si>
  <si>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</si>
  <si>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</si>
  <si>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</si>
  <si>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</si>
  <si>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</si>
  <si>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</si>
  <si>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</si>
  <si>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</si>
  <si>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</si>
  <si>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</si>
  <si>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</si>
  <si>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</si>
  <si>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</si>
  <si>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</si>
  <si>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</si>
  <si>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</si>
  <si>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</si>
  <si>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</si>
  <si>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</si>
  <si>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</si>
  <si>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</si>
  <si>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</si>
  <si>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</si>
  <si>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</si>
  <si>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</si>
  <si>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</si>
  <si>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</si>
  <si>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は、経営状況や施設の老朽化等に大きな問題点は無いものの、更なる水洗化率向上のための啓蒙活動、適切な使用料徴収、包括的な民間委託、事務の広域化、そして一層の経費削減等に努めると共に、今後の安定経営のため、適正な料金収入の算定・改定を行い、経営改善を図っていく必要がある。
　また、老朽化している管渠の更新を計画的に行うため、下水道ビジョン等の策定を検討し、今後の効率的な更新について準備を進める予定である。</t>
    <rPh sb="9" eb="11">
      <t>ジョウキョウ</t>
    </rPh>
    <rPh sb="17" eb="18">
      <t>カ</t>
    </rPh>
    <rPh sb="18" eb="19">
      <t>トウ</t>
    </rPh>
    <rPh sb="69" eb="71">
      <t>ジム</t>
    </rPh>
    <rPh sb="72" eb="75">
      <t>コウイキカ</t>
    </rPh>
    <rPh sb="88" eb="89">
      <t>ツト</t>
    </rPh>
    <rPh sb="92" eb="93">
      <t>トモ</t>
    </rPh>
    <phoneticPr fontId="4"/>
  </si>
  <si>
    <t>　現時点で耐用年数を過ぎた管渠等は存在しないが、雨水・浸水対策として雨水管の更新投資を行っており、管渠改善率に表れてきている。また、汚水管については、ある程度の老朽化した管渠が存在するため、今後更新計画を策定し、更新を検討していく予定である。</t>
    <rPh sb="17" eb="19">
      <t>ソンザイ</t>
    </rPh>
    <rPh sb="24" eb="26">
      <t>ウスイ</t>
    </rPh>
    <rPh sb="27" eb="29">
      <t>シンスイ</t>
    </rPh>
    <rPh sb="29" eb="31">
      <t>タイサク</t>
    </rPh>
    <rPh sb="34" eb="36">
      <t>ウスイ</t>
    </rPh>
    <rPh sb="36" eb="37">
      <t>カン</t>
    </rPh>
    <rPh sb="38" eb="40">
      <t>コウシン</t>
    </rPh>
    <rPh sb="40" eb="42">
      <t>トウシ</t>
    </rPh>
    <rPh sb="43" eb="44">
      <t>オコナ</t>
    </rPh>
    <rPh sb="49" eb="51">
      <t>カンキョ</t>
    </rPh>
    <rPh sb="51" eb="53">
      <t>カイゼン</t>
    </rPh>
    <rPh sb="53" eb="54">
      <t>リツ</t>
    </rPh>
    <rPh sb="55" eb="56">
      <t>アラワ</t>
    </rPh>
    <rPh sb="66" eb="68">
      <t>オスイ</t>
    </rPh>
    <rPh sb="68" eb="69">
      <t>カン</t>
    </rPh>
    <phoneticPr fontId="4"/>
  </si>
  <si>
    <t>　藤崎町の現状として、使用料収入が逓減している反面、維持管理費等が逓増状況にあり、経常収支比率が悪化していたが、経常収支比率が100％を割り込んだ平成27年度と比較すると、経費削減等の効果もあり、現在の経営状況は改善傾向にある。また、制度改正の影響もあって、流動比率は低い状況にあるが、経費回収率や汚水処理原価は比較的良好であり、累積欠損金も発生しておらず、過度に老朽化した管渠も存在しないことから、今日現在において経営上の喫緊の問題点は存在しない。
　しかしながら、平成28年度以降、企業債残高対事業規模比率等が類似団体平均値と比較しても高い傾向が継続しており、加えて、今後の更なる人口減による使用料収入の減少や、設備の老朽化等に伴い、その他の経営指標も悪化すると推計されるため、水洗化率の向上や効率的な修繕計画の作成、各種業務の包括的な民間委託や事務の広域化などを検討し、効率的な経営を目指していく必要がある。</t>
    <rPh sb="41" eb="43">
      <t>ケイジョウ</t>
    </rPh>
    <rPh sb="43" eb="45">
      <t>シュウシ</t>
    </rPh>
    <rPh sb="45" eb="47">
      <t>ヒリツ</t>
    </rPh>
    <rPh sb="48" eb="50">
      <t>アッカ</t>
    </rPh>
    <rPh sb="98" eb="100">
      <t>ゲンザイ</t>
    </rPh>
    <rPh sb="103" eb="105">
      <t>ジョウキョウ</t>
    </rPh>
    <rPh sb="134" eb="135">
      <t>ヒク</t>
    </rPh>
    <rPh sb="136" eb="138">
      <t>ジョウキョウ</t>
    </rPh>
    <rPh sb="149" eb="151">
      <t>オスイ</t>
    </rPh>
    <rPh sb="151" eb="153">
      <t>ショリ</t>
    </rPh>
    <rPh sb="153" eb="155">
      <t>ゲンカ</t>
    </rPh>
    <rPh sb="158" eb="159">
      <t>テキ</t>
    </rPh>
    <rPh sb="200" eb="202">
      <t>コンニチ</t>
    </rPh>
    <rPh sb="235" eb="237">
      <t>ヘイセイ</t>
    </rPh>
    <rPh sb="239" eb="240">
      <t>ネン</t>
    </rPh>
    <rPh sb="240" eb="241">
      <t>ド</t>
    </rPh>
    <rPh sb="256" eb="257">
      <t>トウ</t>
    </rPh>
    <rPh sb="258" eb="260">
      <t>ルイジ</t>
    </rPh>
    <rPh sb="260" eb="262">
      <t>ダンタイ</t>
    </rPh>
    <rPh sb="264" eb="265">
      <t>チ</t>
    </rPh>
    <rPh sb="283" eb="284">
      <t>クワ</t>
    </rPh>
    <rPh sb="322" eb="323">
      <t>ホカ</t>
    </rPh>
    <rPh sb="376" eb="378">
      <t>ジム</t>
    </rPh>
    <rPh sb="379" eb="382">
      <t>コウイキカ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</si>
</sst>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0.39</c:v>
                </c:pt>
              </c:numCache>
            </c:numRef>
          </c:val>
          <c:extLst xmlns:c16r2="http://schemas.microsoft.com/office/drawing/2015/06/chart">
            <c:ext xmlns:c16="http://schemas.microsoft.com/office/drawing/2014/chart" uri="{C3380CC4-5D6E-409C-BE32-E72D297353CC}">
              <c16:uniqueId val="{00000000-AFE0-442A-B177-EB82BE0E3293}"/>
            </c:ext>
          </c:extLst>
        </c:ser>
        <c:dLbls>
          <c:showLegendKey val="0"/>
          <c:showVal val="0"/>
          <c:showCatName val="0"/>
          <c:showSerName val="0"/>
          <c:showPercent val="0"/>
          <c:showBubbleSize val="0"/>
        </c:dLbls>
        <c:gapWidth val="150"/>
        <c:axId val="394467760"/>
        <c:axId val="39446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xmlns:c16r2="http://schemas.microsoft.com/office/drawing/2015/06/chart">
            <c:ext xmlns:c16="http://schemas.microsoft.com/office/drawing/2014/chart" uri="{C3380CC4-5D6E-409C-BE32-E72D297353CC}">
              <c16:uniqueId val="{00000001-AFE0-442A-B177-EB82BE0E3293}"/>
            </c:ext>
          </c:extLst>
        </c:ser>
        <c:dLbls>
          <c:showLegendKey val="0"/>
          <c:showVal val="0"/>
          <c:showCatName val="0"/>
          <c:showSerName val="0"/>
          <c:showPercent val="0"/>
          <c:showBubbleSize val="0"/>
        </c:dLbls>
        <c:marker val="1"/>
        <c:smooth val="0"/>
        <c:axId val="394467760"/>
        <c:axId val="394468152"/>
      </c:lineChart>
      <c:dateAx>
        <c:axId val="394467760"/>
        <c:scaling>
          <c:orientation val="minMax"/>
        </c:scaling>
        <c:delete val="1"/>
        <c:axPos val="b"/>
        <c:numFmt formatCode="ge" sourceLinked="1"/>
        <c:majorTickMark val="none"/>
        <c:minorTickMark val="none"/>
        <c:tickLblPos val="none"/>
        <c:crossAx val="394468152"/>
        <c:crosses val="autoZero"/>
        <c:auto val="1"/>
        <c:lblOffset val="100"/>
        <c:baseTimeUnit val="years"/>
      </c:dateAx>
      <c:valAx>
        <c:axId val="39446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46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52-4405-AF2E-378CDA0E8381}"/>
            </c:ext>
          </c:extLst>
        </c:ser>
        <c:dLbls>
          <c:showLegendKey val="0"/>
          <c:showVal val="0"/>
          <c:showCatName val="0"/>
          <c:showSerName val="0"/>
          <c:showPercent val="0"/>
          <c:showBubbleSize val="0"/>
        </c:dLbls>
        <c:gapWidth val="150"/>
        <c:axId val="220379072"/>
        <c:axId val="22037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xmlns:c16r2="http://schemas.microsoft.com/office/drawing/2015/06/chart">
            <c:ext xmlns:c16="http://schemas.microsoft.com/office/drawing/2014/chart" uri="{C3380CC4-5D6E-409C-BE32-E72D297353CC}">
              <c16:uniqueId val="{00000001-BB52-4405-AF2E-378CDA0E8381}"/>
            </c:ext>
          </c:extLst>
        </c:ser>
        <c:dLbls>
          <c:showLegendKey val="0"/>
          <c:showVal val="0"/>
          <c:showCatName val="0"/>
          <c:showSerName val="0"/>
          <c:showPercent val="0"/>
          <c:showBubbleSize val="0"/>
        </c:dLbls>
        <c:marker val="1"/>
        <c:smooth val="0"/>
        <c:axId val="220379072"/>
        <c:axId val="220379464"/>
      </c:lineChart>
      <c:dateAx>
        <c:axId val="220379072"/>
        <c:scaling>
          <c:orientation val="minMax"/>
        </c:scaling>
        <c:delete val="1"/>
        <c:axPos val="b"/>
        <c:numFmt formatCode="ge" sourceLinked="1"/>
        <c:majorTickMark val="none"/>
        <c:minorTickMark val="none"/>
        <c:tickLblPos val="none"/>
        <c:crossAx val="220379464"/>
        <c:crosses val="autoZero"/>
        <c:auto val="1"/>
        <c:lblOffset val="100"/>
        <c:baseTimeUnit val="years"/>
      </c:dateAx>
      <c:valAx>
        <c:axId val="22037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73.41</c:v>
                </c:pt>
                <c:pt idx="1">
                  <c:v>73.69</c:v>
                </c:pt>
                <c:pt idx="2">
                  <c:v>74.83</c:v>
                </c:pt>
                <c:pt idx="3">
                  <c:v>76.16</c:v>
                </c:pt>
                <c:pt idx="4">
                  <c:v>77.41</c:v>
                </c:pt>
              </c:numCache>
            </c:numRef>
          </c:val>
          <c:extLst xmlns:c16r2="http://schemas.microsoft.com/office/drawing/2015/06/chart">
            <c:ext xmlns:c16="http://schemas.microsoft.com/office/drawing/2014/chart" uri="{C3380CC4-5D6E-409C-BE32-E72D297353CC}">
              <c16:uniqueId val="{00000000-80A5-4848-B5E2-213416017214}"/>
            </c:ext>
          </c:extLst>
        </c:ser>
        <c:dLbls>
          <c:showLegendKey val="0"/>
          <c:showVal val="0"/>
          <c:showCatName val="0"/>
          <c:showSerName val="0"/>
          <c:showPercent val="0"/>
          <c:showBubbleSize val="0"/>
        </c:dLbls>
        <c:gapWidth val="150"/>
        <c:axId val="220380640"/>
        <c:axId val="38944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xmlns:c16r2="http://schemas.microsoft.com/office/drawing/2015/06/chart">
            <c:ext xmlns:c16="http://schemas.microsoft.com/office/drawing/2014/chart" uri="{C3380CC4-5D6E-409C-BE32-E72D297353CC}">
              <c16:uniqueId val="{00000001-80A5-4848-B5E2-213416017214}"/>
            </c:ext>
          </c:extLst>
        </c:ser>
        <c:dLbls>
          <c:showLegendKey val="0"/>
          <c:showVal val="0"/>
          <c:showCatName val="0"/>
          <c:showSerName val="0"/>
          <c:showPercent val="0"/>
          <c:showBubbleSize val="0"/>
        </c:dLbls>
        <c:marker val="1"/>
        <c:smooth val="0"/>
        <c:axId val="220380640"/>
        <c:axId val="389445776"/>
      </c:lineChart>
      <c:dateAx>
        <c:axId val="220380640"/>
        <c:scaling>
          <c:orientation val="minMax"/>
        </c:scaling>
        <c:delete val="1"/>
        <c:axPos val="b"/>
        <c:numFmt formatCode="ge" sourceLinked="1"/>
        <c:majorTickMark val="none"/>
        <c:minorTickMark val="none"/>
        <c:tickLblPos val="none"/>
        <c:crossAx val="389445776"/>
        <c:crosses val="autoZero"/>
        <c:auto val="1"/>
        <c:lblOffset val="100"/>
        <c:baseTimeUnit val="years"/>
      </c:dateAx>
      <c:valAx>
        <c:axId val="38944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105.27</c:v>
                </c:pt>
                <c:pt idx="1">
                  <c:v>101.46</c:v>
                </c:pt>
                <c:pt idx="2">
                  <c:v>99.64</c:v>
                </c:pt>
                <c:pt idx="3">
                  <c:v>102.95</c:v>
                </c:pt>
                <c:pt idx="4">
                  <c:v>101.93</c:v>
                </c:pt>
              </c:numCache>
            </c:numRef>
          </c:val>
          <c:extLst xmlns:c16r2="http://schemas.microsoft.com/office/drawing/2015/06/chart">
            <c:ext xmlns:c16="http://schemas.microsoft.com/office/drawing/2014/chart" uri="{C3380CC4-5D6E-409C-BE32-E72D297353CC}">
              <c16:uniqueId val="{00000000-0050-4264-995C-D706B1B5C522}"/>
            </c:ext>
          </c:extLst>
        </c:ser>
        <c:dLbls>
          <c:showLegendKey val="0"/>
          <c:showVal val="0"/>
          <c:showCatName val="0"/>
          <c:showSerName val="0"/>
          <c:showPercent val="0"/>
          <c:showBubbleSize val="0"/>
        </c:dLbls>
        <c:gapWidth val="150"/>
        <c:axId val="394468936"/>
        <c:axId val="39446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108.56</c:v>
                </c:pt>
                <c:pt idx="2">
                  <c:v>109.12</c:v>
                </c:pt>
                <c:pt idx="3">
                  <c:v>106.85</c:v>
                </c:pt>
                <c:pt idx="4">
                  <c:v>105.53</c:v>
                </c:pt>
              </c:numCache>
            </c:numRef>
          </c:val>
          <c:smooth val="0"/>
          <c:extLst xmlns:c16r2="http://schemas.microsoft.com/office/drawing/2015/06/chart">
            <c:ext xmlns:c16="http://schemas.microsoft.com/office/drawing/2014/chart" uri="{C3380CC4-5D6E-409C-BE32-E72D297353CC}">
              <c16:uniqueId val="{00000001-0050-4264-995C-D706B1B5C522}"/>
            </c:ext>
          </c:extLst>
        </c:ser>
        <c:dLbls>
          <c:showLegendKey val="0"/>
          <c:showVal val="0"/>
          <c:showCatName val="0"/>
          <c:showSerName val="0"/>
          <c:showPercent val="0"/>
          <c:showBubbleSize val="0"/>
        </c:dLbls>
        <c:marker val="1"/>
        <c:smooth val="0"/>
        <c:axId val="394468936"/>
        <c:axId val="394469328"/>
      </c:lineChart>
      <c:dateAx>
        <c:axId val="394468936"/>
        <c:scaling>
          <c:orientation val="minMax"/>
        </c:scaling>
        <c:delete val="1"/>
        <c:axPos val="b"/>
        <c:numFmt formatCode="ge" sourceLinked="1"/>
        <c:majorTickMark val="none"/>
        <c:minorTickMark val="none"/>
        <c:tickLblPos val="none"/>
        <c:crossAx val="394469328"/>
        <c:crosses val="autoZero"/>
        <c:auto val="1"/>
        <c:lblOffset val="100"/>
        <c:baseTimeUnit val="years"/>
      </c:dateAx>
      <c:valAx>
        <c:axId val="39446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46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7.49</c:v>
                </c:pt>
                <c:pt idx="1">
                  <c:v>18.39</c:v>
                </c:pt>
                <c:pt idx="2">
                  <c:v>20.91</c:v>
                </c:pt>
                <c:pt idx="3">
                  <c:v>23.42</c:v>
                </c:pt>
                <c:pt idx="4">
                  <c:v>25.78</c:v>
                </c:pt>
              </c:numCache>
            </c:numRef>
          </c:val>
          <c:extLst xmlns:c16r2="http://schemas.microsoft.com/office/drawing/2015/06/chart">
            <c:ext xmlns:c16="http://schemas.microsoft.com/office/drawing/2014/chart" uri="{C3380CC4-5D6E-409C-BE32-E72D297353CC}">
              <c16:uniqueId val="{00000000-708A-4B16-B36E-B2C2E4AF1CB1}"/>
            </c:ext>
          </c:extLst>
        </c:ser>
        <c:dLbls>
          <c:showLegendKey val="0"/>
          <c:showVal val="0"/>
          <c:showCatName val="0"/>
          <c:showSerName val="0"/>
          <c:showPercent val="0"/>
          <c:showBubbleSize val="0"/>
        </c:dLbls>
        <c:gapWidth val="150"/>
        <c:axId val="392692216"/>
        <c:axId val="3926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21.28</c:v>
                </c:pt>
                <c:pt idx="2">
                  <c:v>23.95</c:v>
                </c:pt>
                <c:pt idx="3">
                  <c:v>21.09</c:v>
                </c:pt>
                <c:pt idx="4">
                  <c:v>29.5</c:v>
                </c:pt>
              </c:numCache>
            </c:numRef>
          </c:val>
          <c:smooth val="0"/>
          <c:extLst xmlns:c16r2="http://schemas.microsoft.com/office/drawing/2015/06/chart">
            <c:ext xmlns:c16="http://schemas.microsoft.com/office/drawing/2014/chart" uri="{C3380CC4-5D6E-409C-BE32-E72D297353CC}">
              <c16:uniqueId val="{00000001-708A-4B16-B36E-B2C2E4AF1CB1}"/>
            </c:ext>
          </c:extLst>
        </c:ser>
        <c:dLbls>
          <c:showLegendKey val="0"/>
          <c:showVal val="0"/>
          <c:showCatName val="0"/>
          <c:showSerName val="0"/>
          <c:showPercent val="0"/>
          <c:showBubbleSize val="0"/>
        </c:dLbls>
        <c:marker val="1"/>
        <c:smooth val="0"/>
        <c:axId val="392692216"/>
        <c:axId val="392692608"/>
      </c:lineChart>
      <c:dateAx>
        <c:axId val="392692216"/>
        <c:scaling>
          <c:orientation val="minMax"/>
        </c:scaling>
        <c:delete val="1"/>
        <c:axPos val="b"/>
        <c:numFmt formatCode="ge" sourceLinked="1"/>
        <c:majorTickMark val="none"/>
        <c:minorTickMark val="none"/>
        <c:tickLblPos val="none"/>
        <c:crossAx val="392692608"/>
        <c:crosses val="autoZero"/>
        <c:auto val="1"/>
        <c:lblOffset val="100"/>
        <c:baseTimeUnit val="years"/>
      </c:dateAx>
      <c:valAx>
        <c:axId val="3926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9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A4-491D-B9FE-55CF7A6A199B}"/>
            </c:ext>
          </c:extLst>
        </c:ser>
        <c:dLbls>
          <c:showLegendKey val="0"/>
          <c:showVal val="0"/>
          <c:showCatName val="0"/>
          <c:showSerName val="0"/>
          <c:showPercent val="0"/>
          <c:showBubbleSize val="0"/>
        </c:dLbls>
        <c:gapWidth val="150"/>
        <c:axId val="392693784"/>
        <c:axId val="3926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0.78</c:v>
                </c:pt>
                <c:pt idx="1">
                  <c:v>0</c:v>
                </c:pt>
                <c:pt idx="2">
                  <c:v>0</c:v>
                </c:pt>
                <c:pt idx="3">
                  <c:v>0</c:v>
                </c:pt>
                <c:pt idx="4" formatCode="#,##0.00;&quot;△&quot;#,##0.00;&quot;-&quot;">
                  <c:v>1.92</c:v>
                </c:pt>
              </c:numCache>
            </c:numRef>
          </c:val>
          <c:smooth val="0"/>
          <c:extLst xmlns:c16r2="http://schemas.microsoft.com/office/drawing/2015/06/chart">
            <c:ext xmlns:c16="http://schemas.microsoft.com/office/drawing/2014/chart" uri="{C3380CC4-5D6E-409C-BE32-E72D297353CC}">
              <c16:uniqueId val="{00000001-A2A4-491D-B9FE-55CF7A6A199B}"/>
            </c:ext>
          </c:extLst>
        </c:ser>
        <c:dLbls>
          <c:showLegendKey val="0"/>
          <c:showVal val="0"/>
          <c:showCatName val="0"/>
          <c:showSerName val="0"/>
          <c:showPercent val="0"/>
          <c:showBubbleSize val="0"/>
        </c:dLbls>
        <c:marker val="1"/>
        <c:smooth val="0"/>
        <c:axId val="392693784"/>
        <c:axId val="392694176"/>
      </c:lineChart>
      <c:dateAx>
        <c:axId val="392693784"/>
        <c:scaling>
          <c:orientation val="minMax"/>
        </c:scaling>
        <c:delete val="1"/>
        <c:axPos val="b"/>
        <c:numFmt formatCode="ge" sourceLinked="1"/>
        <c:majorTickMark val="none"/>
        <c:minorTickMark val="none"/>
        <c:tickLblPos val="none"/>
        <c:crossAx val="392694176"/>
        <c:crosses val="autoZero"/>
        <c:auto val="1"/>
        <c:lblOffset val="100"/>
        <c:baseTimeUnit val="years"/>
      </c:dateAx>
      <c:valAx>
        <c:axId val="3926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9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34-4154-B504-DE3E8F9E7B4C}"/>
            </c:ext>
          </c:extLst>
        </c:ser>
        <c:dLbls>
          <c:showLegendKey val="0"/>
          <c:showVal val="0"/>
          <c:showCatName val="0"/>
          <c:showSerName val="0"/>
          <c:showPercent val="0"/>
          <c:showBubbleSize val="0"/>
        </c:dLbls>
        <c:gapWidth val="150"/>
        <c:axId val="392396816"/>
        <c:axId val="39239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100.32</c:v>
                </c:pt>
                <c:pt idx="2">
                  <c:v>116.49</c:v>
                </c:pt>
                <c:pt idx="3">
                  <c:v>92.92</c:v>
                </c:pt>
                <c:pt idx="4">
                  <c:v>39.08</c:v>
                </c:pt>
              </c:numCache>
            </c:numRef>
          </c:val>
          <c:smooth val="0"/>
          <c:extLst xmlns:c16r2="http://schemas.microsoft.com/office/drawing/2015/06/chart">
            <c:ext xmlns:c16="http://schemas.microsoft.com/office/drawing/2014/chart" uri="{C3380CC4-5D6E-409C-BE32-E72D297353CC}">
              <c16:uniqueId val="{00000001-C134-4154-B504-DE3E8F9E7B4C}"/>
            </c:ext>
          </c:extLst>
        </c:ser>
        <c:dLbls>
          <c:showLegendKey val="0"/>
          <c:showVal val="0"/>
          <c:showCatName val="0"/>
          <c:showSerName val="0"/>
          <c:showPercent val="0"/>
          <c:showBubbleSize val="0"/>
        </c:dLbls>
        <c:marker val="1"/>
        <c:smooth val="0"/>
        <c:axId val="392396816"/>
        <c:axId val="392397208"/>
      </c:lineChart>
      <c:dateAx>
        <c:axId val="392396816"/>
        <c:scaling>
          <c:orientation val="minMax"/>
        </c:scaling>
        <c:delete val="1"/>
        <c:axPos val="b"/>
        <c:numFmt formatCode="ge" sourceLinked="1"/>
        <c:majorTickMark val="none"/>
        <c:minorTickMark val="none"/>
        <c:tickLblPos val="none"/>
        <c:crossAx val="392397208"/>
        <c:crosses val="autoZero"/>
        <c:auto val="1"/>
        <c:lblOffset val="100"/>
        <c:baseTimeUnit val="years"/>
      </c:dateAx>
      <c:valAx>
        <c:axId val="39239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9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420.4</c:v>
                </c:pt>
                <c:pt idx="1">
                  <c:v>23.4</c:v>
                </c:pt>
                <c:pt idx="2">
                  <c:v>23.19</c:v>
                </c:pt>
                <c:pt idx="3">
                  <c:v>17.61</c:v>
                </c:pt>
                <c:pt idx="4">
                  <c:v>21.84</c:v>
                </c:pt>
              </c:numCache>
            </c:numRef>
          </c:val>
          <c:extLst xmlns:c16r2="http://schemas.microsoft.com/office/drawing/2015/06/chart">
            <c:ext xmlns:c16="http://schemas.microsoft.com/office/drawing/2014/chart" uri="{C3380CC4-5D6E-409C-BE32-E72D297353CC}">
              <c16:uniqueId val="{00000000-4511-419F-8D35-1E5D5ADD9528}"/>
            </c:ext>
          </c:extLst>
        </c:ser>
        <c:dLbls>
          <c:showLegendKey val="0"/>
          <c:showVal val="0"/>
          <c:showCatName val="0"/>
          <c:showSerName val="0"/>
          <c:showPercent val="0"/>
          <c:showBubbleSize val="0"/>
        </c:dLbls>
        <c:gapWidth val="150"/>
        <c:axId val="392398384"/>
        <c:axId val="2220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49.23</c:v>
                </c:pt>
                <c:pt idx="2">
                  <c:v>44.37</c:v>
                </c:pt>
                <c:pt idx="3">
                  <c:v>50.66</c:v>
                </c:pt>
                <c:pt idx="4">
                  <c:v>81.33</c:v>
                </c:pt>
              </c:numCache>
            </c:numRef>
          </c:val>
          <c:smooth val="0"/>
          <c:extLst xmlns:c16r2="http://schemas.microsoft.com/office/drawing/2015/06/chart">
            <c:ext xmlns:c16="http://schemas.microsoft.com/office/drawing/2014/chart" uri="{C3380CC4-5D6E-409C-BE32-E72D297353CC}">
              <c16:uniqueId val="{00000001-4511-419F-8D35-1E5D5ADD9528}"/>
            </c:ext>
          </c:extLst>
        </c:ser>
        <c:dLbls>
          <c:showLegendKey val="0"/>
          <c:showVal val="0"/>
          <c:showCatName val="0"/>
          <c:showSerName val="0"/>
          <c:showPercent val="0"/>
          <c:showBubbleSize val="0"/>
        </c:dLbls>
        <c:marker val="1"/>
        <c:smooth val="0"/>
        <c:axId val="392398384"/>
        <c:axId val="222045024"/>
      </c:lineChart>
      <c:dateAx>
        <c:axId val="392398384"/>
        <c:scaling>
          <c:orientation val="minMax"/>
        </c:scaling>
        <c:delete val="1"/>
        <c:axPos val="b"/>
        <c:numFmt formatCode="ge" sourceLinked="1"/>
        <c:majorTickMark val="none"/>
        <c:minorTickMark val="none"/>
        <c:tickLblPos val="none"/>
        <c:crossAx val="222045024"/>
        <c:crosses val="autoZero"/>
        <c:auto val="1"/>
        <c:lblOffset val="100"/>
        <c:baseTimeUnit val="years"/>
      </c:dateAx>
      <c:valAx>
        <c:axId val="2220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9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962.99</c:v>
                </c:pt>
                <c:pt idx="1">
                  <c:v>1123.6600000000001</c:v>
                </c:pt>
                <c:pt idx="2">
                  <c:v>1076.2</c:v>
                </c:pt>
                <c:pt idx="3">
                  <c:v>1464.41</c:v>
                </c:pt>
                <c:pt idx="4">
                  <c:v>1104.1099999999999</c:v>
                </c:pt>
              </c:numCache>
            </c:numRef>
          </c:val>
          <c:extLst xmlns:c16r2="http://schemas.microsoft.com/office/drawing/2015/06/chart">
            <c:ext xmlns:c16="http://schemas.microsoft.com/office/drawing/2014/chart" uri="{C3380CC4-5D6E-409C-BE32-E72D297353CC}">
              <c16:uniqueId val="{00000000-42CF-48BF-98C8-55B069B7B657}"/>
            </c:ext>
          </c:extLst>
        </c:ser>
        <c:dLbls>
          <c:showLegendKey val="0"/>
          <c:showVal val="0"/>
          <c:showCatName val="0"/>
          <c:showSerName val="0"/>
          <c:showPercent val="0"/>
          <c:showBubbleSize val="0"/>
        </c:dLbls>
        <c:gapWidth val="150"/>
        <c:axId val="222046200"/>
        <c:axId val="2220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xmlns:c16r2="http://schemas.microsoft.com/office/drawing/2015/06/chart">
            <c:ext xmlns:c16="http://schemas.microsoft.com/office/drawing/2014/chart" uri="{C3380CC4-5D6E-409C-BE32-E72D297353CC}">
              <c16:uniqueId val="{00000001-42CF-48BF-98C8-55B069B7B657}"/>
            </c:ext>
          </c:extLst>
        </c:ser>
        <c:dLbls>
          <c:showLegendKey val="0"/>
          <c:showVal val="0"/>
          <c:showCatName val="0"/>
          <c:showSerName val="0"/>
          <c:showPercent val="0"/>
          <c:showBubbleSize val="0"/>
        </c:dLbls>
        <c:marker val="1"/>
        <c:smooth val="0"/>
        <c:axId val="222046200"/>
        <c:axId val="222046592"/>
      </c:lineChart>
      <c:dateAx>
        <c:axId val="222046200"/>
        <c:scaling>
          <c:orientation val="minMax"/>
        </c:scaling>
        <c:delete val="1"/>
        <c:axPos val="b"/>
        <c:numFmt formatCode="ge" sourceLinked="1"/>
        <c:majorTickMark val="none"/>
        <c:minorTickMark val="none"/>
        <c:tickLblPos val="none"/>
        <c:crossAx val="222046592"/>
        <c:crosses val="autoZero"/>
        <c:auto val="1"/>
        <c:lblOffset val="100"/>
        <c:baseTimeUnit val="years"/>
      </c:dateAx>
      <c:valAx>
        <c:axId val="2220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4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106.13</c:v>
                </c:pt>
                <c:pt idx="1">
                  <c:v>100.12</c:v>
                </c:pt>
                <c:pt idx="2">
                  <c:v>103.29</c:v>
                </c:pt>
                <c:pt idx="3">
                  <c:v>100.12</c:v>
                </c:pt>
                <c:pt idx="4">
                  <c:v>100</c:v>
                </c:pt>
              </c:numCache>
            </c:numRef>
          </c:val>
          <c:extLst xmlns:c16r2="http://schemas.microsoft.com/office/drawing/2015/06/chart">
            <c:ext xmlns:c16="http://schemas.microsoft.com/office/drawing/2014/chart" uri="{C3380CC4-5D6E-409C-BE32-E72D297353CC}">
              <c16:uniqueId val="{00000000-B95A-48D8-A2BF-488455BBA3B5}"/>
            </c:ext>
          </c:extLst>
        </c:ser>
        <c:dLbls>
          <c:showLegendKey val="0"/>
          <c:showVal val="0"/>
          <c:showCatName val="0"/>
          <c:showSerName val="0"/>
          <c:showPercent val="0"/>
          <c:showBubbleSize val="0"/>
        </c:dLbls>
        <c:gapWidth val="150"/>
        <c:axId val="222047768"/>
        <c:axId val="2220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xmlns:c16r2="http://schemas.microsoft.com/office/drawing/2015/06/chart">
            <c:ext xmlns:c16="http://schemas.microsoft.com/office/drawing/2014/chart" uri="{C3380CC4-5D6E-409C-BE32-E72D297353CC}">
              <c16:uniqueId val="{00000001-B95A-48D8-A2BF-488455BBA3B5}"/>
            </c:ext>
          </c:extLst>
        </c:ser>
        <c:dLbls>
          <c:showLegendKey val="0"/>
          <c:showVal val="0"/>
          <c:showCatName val="0"/>
          <c:showSerName val="0"/>
          <c:showPercent val="0"/>
          <c:showBubbleSize val="0"/>
        </c:dLbls>
        <c:marker val="1"/>
        <c:smooth val="0"/>
        <c:axId val="222047768"/>
        <c:axId val="222048160"/>
      </c:lineChart>
      <c:dateAx>
        <c:axId val="222047768"/>
        <c:scaling>
          <c:orientation val="minMax"/>
        </c:scaling>
        <c:delete val="1"/>
        <c:axPos val="b"/>
        <c:numFmt formatCode="ge" sourceLinked="1"/>
        <c:majorTickMark val="none"/>
        <c:minorTickMark val="none"/>
        <c:tickLblPos val="none"/>
        <c:crossAx val="222048160"/>
        <c:crosses val="autoZero"/>
        <c:auto val="1"/>
        <c:lblOffset val="100"/>
        <c:baseTimeUnit val="years"/>
      </c:dateAx>
      <c:valAx>
        <c:axId val="2220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4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177.97</c:v>
                </c:pt>
                <c:pt idx="1">
                  <c:v>188.17</c:v>
                </c:pt>
                <c:pt idx="2">
                  <c:v>182.7</c:v>
                </c:pt>
                <c:pt idx="3">
                  <c:v>187.5</c:v>
                </c:pt>
                <c:pt idx="4">
                  <c:v>186.82</c:v>
                </c:pt>
              </c:numCache>
            </c:numRef>
          </c:val>
          <c:extLst xmlns:c16r2="http://schemas.microsoft.com/office/drawing/2015/06/chart">
            <c:ext xmlns:c16="http://schemas.microsoft.com/office/drawing/2014/chart" uri="{C3380CC4-5D6E-409C-BE32-E72D297353CC}">
              <c16:uniqueId val="{00000000-582C-486E-BA7B-6E88091C87BB}"/>
            </c:ext>
          </c:extLst>
        </c:ser>
        <c:dLbls>
          <c:showLegendKey val="0"/>
          <c:showVal val="0"/>
          <c:showCatName val="0"/>
          <c:showSerName val="0"/>
          <c:showPercent val="0"/>
          <c:showBubbleSize val="0"/>
        </c:dLbls>
        <c:gapWidth val="150"/>
        <c:axId val="220377504"/>
        <c:axId val="22037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xmlns:c16r2="http://schemas.microsoft.com/office/drawing/2015/06/chart">
            <c:ext xmlns:c16="http://schemas.microsoft.com/office/drawing/2014/chart" uri="{C3380CC4-5D6E-409C-BE32-E72D297353CC}">
              <c16:uniqueId val="{00000001-582C-486E-BA7B-6E88091C87BB}"/>
            </c:ext>
          </c:extLst>
        </c:ser>
        <c:dLbls>
          <c:showLegendKey val="0"/>
          <c:showVal val="0"/>
          <c:showCatName val="0"/>
          <c:showSerName val="0"/>
          <c:showPercent val="0"/>
          <c:showBubbleSize val="0"/>
        </c:dLbls>
        <c:marker val="1"/>
        <c:smooth val="0"/>
        <c:axId val="220377504"/>
        <c:axId val="220377896"/>
      </c:lineChart>
      <c:dateAx>
        <c:axId val="220377504"/>
        <c:scaling>
          <c:orientation val="minMax"/>
        </c:scaling>
        <c:delete val="1"/>
        <c:axPos val="b"/>
        <c:numFmt formatCode="ge" sourceLinked="1"/>
        <c:majorTickMark val="none"/>
        <c:minorTickMark val="none"/>
        <c:tickLblPos val="none"/>
        <c:crossAx val="220377896"/>
        <c:crosses val="autoZero"/>
        <c:auto val="1"/>
        <c:lblOffset val="100"/>
        <c:baseTimeUnit val="years"/>
      </c:dateAx>
      <c:valAx>
        <c:axId val="22037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藤崎町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7">
        <f>データ!S6</f>
        <v>15172</v>
      </c>
      <c r="AM8" s="67"/>
      <c r="AN8" s="67"/>
      <c r="AO8" s="67"/>
      <c r="AP8" s="67"/>
      <c r="AQ8" s="67"/>
      <c r="AR8" s="67"/>
      <c r="AS8" s="67"/>
      <c r="AT8" s="66">
        <f>データ!T6</f>
        <v>37.29</v>
      </c>
      <c r="AU8" s="66"/>
      <c r="AV8" s="66"/>
      <c r="AW8" s="66"/>
      <c r="AX8" s="66"/>
      <c r="AY8" s="66"/>
      <c r="AZ8" s="66"/>
      <c r="BA8" s="66"/>
      <c r="BB8" s="66">
        <f>データ!U6</f>
        <v>406.87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50.91</v>
      </c>
      <c r="J10" s="66"/>
      <c r="K10" s="66"/>
      <c r="L10" s="66"/>
      <c r="M10" s="66"/>
      <c r="N10" s="66"/>
      <c r="O10" s="66"/>
      <c r="P10" s="66">
        <f>データ!P6</f>
        <v>47.9</v>
      </c>
      <c r="Q10" s="66"/>
      <c r="R10" s="66"/>
      <c r="S10" s="66"/>
      <c r="T10" s="66"/>
      <c r="U10" s="66"/>
      <c r="V10" s="66"/>
      <c r="W10" s="66">
        <f>データ!Q6</f>
        <v>81.900000000000006</v>
      </c>
      <c r="X10" s="66"/>
      <c r="Y10" s="66"/>
      <c r="Z10" s="66"/>
      <c r="AA10" s="66"/>
      <c r="AB10" s="66"/>
      <c r="AC10" s="66"/>
      <c r="AD10" s="67">
        <f>データ!R6</f>
        <v>3564</v>
      </c>
      <c r="AE10" s="67"/>
      <c r="AF10" s="67"/>
      <c r="AG10" s="67"/>
      <c r="AH10" s="67"/>
      <c r="AI10" s="67"/>
      <c r="AJ10" s="67"/>
      <c r="AK10" s="2"/>
      <c r="AL10" s="67">
        <f>データ!V6</f>
        <v>7252</v>
      </c>
      <c r="AM10" s="67"/>
      <c r="AN10" s="67"/>
      <c r="AO10" s="67"/>
      <c r="AP10" s="67"/>
      <c r="AQ10" s="67"/>
      <c r="AR10" s="67"/>
      <c r="AS10" s="67"/>
      <c r="AT10" s="66">
        <f>データ!W6</f>
        <v>2.75</v>
      </c>
      <c r="AU10" s="66"/>
      <c r="AV10" s="66"/>
      <c r="AW10" s="66"/>
      <c r="AX10" s="66"/>
      <c r="AY10" s="66"/>
      <c r="AZ10" s="66"/>
      <c r="BA10" s="66"/>
      <c r="BB10" s="66">
        <f>データ!X6</f>
        <v>2637.09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j5tmpr2WA1fyHOvu0XOGp6vEcuzOIdGEfJK2Lx0vR0zjESGkqT9AX4fx0uEMj3RQbVGUDYEjd8TYBbDRyptKQ==" saltValue="7a2D0u101cvN3effxQw72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23612</v>
      </c>
      <c r="D6" s="33">
        <f t="shared" si="3"/>
        <v>46</v>
      </c>
      <c r="E6" s="33">
        <f t="shared" si="3"/>
        <v>17</v>
      </c>
      <c r="F6" s="33">
        <f t="shared" si="3"/>
        <v>1</v>
      </c>
      <c r="G6" s="33">
        <f t="shared" si="3"/>
        <v>0</v>
      </c>
      <c r="H6" s="33" t="str">
        <f t="shared" si="3"/>
        <v>青森県　藤崎町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50.91</v>
      </c>
      <c r="P6" s="34">
        <f t="shared" si="3"/>
        <v>47.9</v>
      </c>
      <c r="Q6" s="34">
        <f t="shared" si="3"/>
        <v>81.900000000000006</v>
      </c>
      <c r="R6" s="34">
        <f t="shared" si="3"/>
        <v>3564</v>
      </c>
      <c r="S6" s="34">
        <f t="shared" si="3"/>
        <v>15172</v>
      </c>
      <c r="T6" s="34">
        <f t="shared" si="3"/>
        <v>37.29</v>
      </c>
      <c r="U6" s="34">
        <f t="shared" si="3"/>
        <v>406.87</v>
      </c>
      <c r="V6" s="34">
        <f t="shared" si="3"/>
        <v>7252</v>
      </c>
      <c r="W6" s="34">
        <f t="shared" si="3"/>
        <v>2.75</v>
      </c>
      <c r="X6" s="34">
        <f t="shared" si="3"/>
        <v>2637.09</v>
      </c>
      <c r="Y6" s="35">
        <f>IF(Y7="",NA(),Y7)</f>
        <v>105.27</v>
      </c>
      <c r="Z6" s="35">
        <f t="shared" ref="Z6:AH6" si="4">IF(Z7="",NA(),Z7)</f>
        <v>101.46</v>
      </c>
      <c r="AA6" s="35">
        <f t="shared" si="4"/>
        <v>99.64</v>
      </c>
      <c r="AB6" s="35">
        <f t="shared" si="4"/>
        <v>102.95</v>
      </c>
      <c r="AC6" s="35">
        <f t="shared" si="4"/>
        <v>101.93</v>
      </c>
      <c r="AD6" s="35">
        <f t="shared" si="4"/>
        <v>102.73</v>
      </c>
      <c r="AE6" s="35">
        <f t="shared" si="4"/>
        <v>108.56</v>
      </c>
      <c r="AF6" s="35">
        <f t="shared" si="4"/>
        <v>109.12</v>
      </c>
      <c r="AG6" s="35">
        <f t="shared" si="4"/>
        <v>106.85</v>
      </c>
      <c r="AH6" s="35">
        <f t="shared" si="4"/>
        <v>105.53</v>
      </c>
      <c r="AI6" s="34" t="str">
        <f>IF(AI7="","",IF(AI7="-","【-】","【"&amp;SUBSTITUTE(TEXT(AI7,"#,##0.00"),"-","△")&amp;"】"))</f>
        <v>【108.80】</v>
      </c>
      <c r="AJ6" s="34">
        <f>IF(AJ7="",NA(),AJ7)</f>
        <v>0</v>
      </c>
      <c r="AK6" s="34">
        <f t="shared" ref="AK6:AS6" si="5">IF(AK7="",NA(),AK7)</f>
        <v>0</v>
      </c>
      <c r="AL6" s="34">
        <f t="shared" si="5"/>
        <v>0</v>
      </c>
      <c r="AM6" s="34">
        <f t="shared" si="5"/>
        <v>0</v>
      </c>
      <c r="AN6" s="34">
        <f t="shared" si="5"/>
        <v>0</v>
      </c>
      <c r="AO6" s="35">
        <f t="shared" si="5"/>
        <v>149.66</v>
      </c>
      <c r="AP6" s="35">
        <f t="shared" si="5"/>
        <v>100.32</v>
      </c>
      <c r="AQ6" s="35">
        <f t="shared" si="5"/>
        <v>116.49</v>
      </c>
      <c r="AR6" s="35">
        <f t="shared" si="5"/>
        <v>92.92</v>
      </c>
      <c r="AS6" s="35">
        <f t="shared" si="5"/>
        <v>39.08</v>
      </c>
      <c r="AT6" s="34" t="str">
        <f>IF(AT7="","",IF(AT7="-","【-】","【"&amp;SUBSTITUTE(TEXT(AT7,"#,##0.00"),"-","△")&amp;"】"))</f>
        <v>【4.27】</v>
      </c>
      <c r="AU6" s="35">
        <f>IF(AU7="",NA(),AU7)</f>
        <v>420.4</v>
      </c>
      <c r="AV6" s="35">
        <f t="shared" ref="AV6:BD6" si="6">IF(AV7="",NA(),AV7)</f>
        <v>23.4</v>
      </c>
      <c r="AW6" s="35">
        <f t="shared" si="6"/>
        <v>23.19</v>
      </c>
      <c r="AX6" s="35">
        <f t="shared" si="6"/>
        <v>17.61</v>
      </c>
      <c r="AY6" s="35">
        <f t="shared" si="6"/>
        <v>21.84</v>
      </c>
      <c r="AZ6" s="35">
        <f t="shared" si="6"/>
        <v>246.4</v>
      </c>
      <c r="BA6" s="35">
        <f t="shared" si="6"/>
        <v>49.23</v>
      </c>
      <c r="BB6" s="35">
        <f t="shared" si="6"/>
        <v>44.37</v>
      </c>
      <c r="BC6" s="35">
        <f t="shared" si="6"/>
        <v>50.66</v>
      </c>
      <c r="BD6" s="35">
        <f t="shared" si="6"/>
        <v>81.33</v>
      </c>
      <c r="BE6" s="34" t="str">
        <f>IF(BE7="","",IF(BE7="-","【-】","【"&amp;SUBSTITUTE(TEXT(BE7,"#,##0.00"),"-","△")&amp;"】"))</f>
        <v>【66.41】</v>
      </c>
      <c r="BF6" s="35">
        <f>IF(BF7="",NA(),BF7)</f>
        <v>962.99</v>
      </c>
      <c r="BG6" s="35">
        <f t="shared" ref="BG6:BO6" si="7">IF(BG7="",NA(),BG7)</f>
        <v>1123.6600000000001</v>
      </c>
      <c r="BH6" s="35">
        <f t="shared" si="7"/>
        <v>1076.2</v>
      </c>
      <c r="BI6" s="35">
        <f t="shared" si="7"/>
        <v>1464.41</v>
      </c>
      <c r="BJ6" s="35">
        <f t="shared" si="7"/>
        <v>1104.1099999999999</v>
      </c>
      <c r="BK6" s="35">
        <f t="shared" si="7"/>
        <v>1209.95</v>
      </c>
      <c r="BL6" s="35">
        <f t="shared" si="7"/>
        <v>1136.5</v>
      </c>
      <c r="BM6" s="35">
        <f t="shared" si="7"/>
        <v>1118.56</v>
      </c>
      <c r="BN6" s="35">
        <f t="shared" si="7"/>
        <v>1111.31</v>
      </c>
      <c r="BO6" s="35">
        <f t="shared" si="7"/>
        <v>799.11</v>
      </c>
      <c r="BP6" s="34" t="str">
        <f>IF(BP7="","",IF(BP7="-","【-】","【"&amp;SUBSTITUTE(TEXT(BP7,"#,##0.00"),"-","△")&amp;"】"))</f>
        <v>【707.33】</v>
      </c>
      <c r="BQ6" s="35">
        <f>IF(BQ7="",NA(),BQ7)</f>
        <v>106.13</v>
      </c>
      <c r="BR6" s="35">
        <f t="shared" ref="BR6:BZ6" si="8">IF(BR7="",NA(),BR7)</f>
        <v>100.12</v>
      </c>
      <c r="BS6" s="35">
        <f t="shared" si="8"/>
        <v>103.29</v>
      </c>
      <c r="BT6" s="35">
        <f t="shared" si="8"/>
        <v>100.12</v>
      </c>
      <c r="BU6" s="35">
        <f t="shared" si="8"/>
        <v>100</v>
      </c>
      <c r="BV6" s="35">
        <f t="shared" si="8"/>
        <v>69.48</v>
      </c>
      <c r="BW6" s="35">
        <f t="shared" si="8"/>
        <v>71.650000000000006</v>
      </c>
      <c r="BX6" s="35">
        <f t="shared" si="8"/>
        <v>72.33</v>
      </c>
      <c r="BY6" s="35">
        <f t="shared" si="8"/>
        <v>75.540000000000006</v>
      </c>
      <c r="BZ6" s="35">
        <f t="shared" si="8"/>
        <v>87.69</v>
      </c>
      <c r="CA6" s="34" t="str">
        <f>IF(CA7="","",IF(CA7="-","【-】","【"&amp;SUBSTITUTE(TEXT(CA7,"#,##0.00"),"-","△")&amp;"】"))</f>
        <v>【101.26】</v>
      </c>
      <c r="CB6" s="35">
        <f>IF(CB7="",NA(),CB7)</f>
        <v>177.97</v>
      </c>
      <c r="CC6" s="35">
        <f t="shared" ref="CC6:CK6" si="9">IF(CC7="",NA(),CC7)</f>
        <v>188.17</v>
      </c>
      <c r="CD6" s="35">
        <f t="shared" si="9"/>
        <v>182.7</v>
      </c>
      <c r="CE6" s="35">
        <f t="shared" si="9"/>
        <v>187.5</v>
      </c>
      <c r="CF6" s="35">
        <f t="shared" si="9"/>
        <v>186.82</v>
      </c>
      <c r="CG6" s="35">
        <f t="shared" si="9"/>
        <v>220.67</v>
      </c>
      <c r="CH6" s="35">
        <f t="shared" si="9"/>
        <v>217.82</v>
      </c>
      <c r="CI6" s="35">
        <f t="shared" si="9"/>
        <v>215.28</v>
      </c>
      <c r="CJ6" s="35">
        <f t="shared" si="9"/>
        <v>207.96</v>
      </c>
      <c r="CK6" s="35">
        <f t="shared" si="9"/>
        <v>180.07</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55.81</v>
      </c>
      <c r="CS6" s="35">
        <f t="shared" si="10"/>
        <v>54.44</v>
      </c>
      <c r="CT6" s="35">
        <f t="shared" si="10"/>
        <v>54.67</v>
      </c>
      <c r="CU6" s="35">
        <f t="shared" si="10"/>
        <v>53.51</v>
      </c>
      <c r="CV6" s="35">
        <f t="shared" si="10"/>
        <v>58.4</v>
      </c>
      <c r="CW6" s="34" t="str">
        <f>IF(CW7="","",IF(CW7="-","【-】","【"&amp;SUBSTITUTE(TEXT(CW7,"#,##0.00"),"-","△")&amp;"】"))</f>
        <v>【60.13】</v>
      </c>
      <c r="CX6" s="35">
        <f>IF(CX7="",NA(),CX7)</f>
        <v>73.41</v>
      </c>
      <c r="CY6" s="35">
        <f t="shared" ref="CY6:DG6" si="11">IF(CY7="",NA(),CY7)</f>
        <v>73.69</v>
      </c>
      <c r="CZ6" s="35">
        <f t="shared" si="11"/>
        <v>74.83</v>
      </c>
      <c r="DA6" s="35">
        <f t="shared" si="11"/>
        <v>76.16</v>
      </c>
      <c r="DB6" s="35">
        <f t="shared" si="11"/>
        <v>77.41</v>
      </c>
      <c r="DC6" s="35">
        <f t="shared" si="11"/>
        <v>84.41</v>
      </c>
      <c r="DD6" s="35">
        <f t="shared" si="11"/>
        <v>84.2</v>
      </c>
      <c r="DE6" s="35">
        <f t="shared" si="11"/>
        <v>83.8</v>
      </c>
      <c r="DF6" s="35">
        <f t="shared" si="11"/>
        <v>83.91</v>
      </c>
      <c r="DG6" s="35">
        <f t="shared" si="11"/>
        <v>89.68</v>
      </c>
      <c r="DH6" s="34" t="str">
        <f>IF(DH7="","",IF(DH7="-","【-】","【"&amp;SUBSTITUTE(TEXT(DH7,"#,##0.00"),"-","△")&amp;"】"))</f>
        <v>【95.06】</v>
      </c>
      <c r="DI6" s="35">
        <f>IF(DI7="",NA(),DI7)</f>
        <v>7.49</v>
      </c>
      <c r="DJ6" s="35">
        <f t="shared" ref="DJ6:DR6" si="12">IF(DJ7="",NA(),DJ7)</f>
        <v>18.39</v>
      </c>
      <c r="DK6" s="35">
        <f t="shared" si="12"/>
        <v>20.91</v>
      </c>
      <c r="DL6" s="35">
        <f t="shared" si="12"/>
        <v>23.42</v>
      </c>
      <c r="DM6" s="35">
        <f t="shared" si="12"/>
        <v>25.78</v>
      </c>
      <c r="DN6" s="35">
        <f t="shared" si="12"/>
        <v>11.39</v>
      </c>
      <c r="DO6" s="35">
        <f t="shared" si="12"/>
        <v>21.28</v>
      </c>
      <c r="DP6" s="35">
        <f t="shared" si="12"/>
        <v>23.95</v>
      </c>
      <c r="DQ6" s="35">
        <f t="shared" si="12"/>
        <v>21.09</v>
      </c>
      <c r="DR6" s="35">
        <f t="shared" si="12"/>
        <v>29.5</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4">
        <f t="shared" si="13"/>
        <v>0</v>
      </c>
      <c r="EA6" s="34">
        <f t="shared" si="13"/>
        <v>0</v>
      </c>
      <c r="EB6" s="34">
        <f t="shared" si="13"/>
        <v>0</v>
      </c>
      <c r="EC6" s="35">
        <f t="shared" si="13"/>
        <v>1.92</v>
      </c>
      <c r="ED6" s="34" t="str">
        <f>IF(ED7="","",IF(ED7="-","【-】","【"&amp;SUBSTITUTE(TEXT(ED7,"#,##0.00"),"-","△")&amp;"】"))</f>
        <v>【5.37】</v>
      </c>
      <c r="EE6" s="34">
        <f>IF(EE7="",NA(),EE7)</f>
        <v>0</v>
      </c>
      <c r="EF6" s="34">
        <f t="shared" ref="EF6:EN6" si="14">IF(EF7="",NA(),EF7)</f>
        <v>0</v>
      </c>
      <c r="EG6" s="34">
        <f t="shared" si="14"/>
        <v>0</v>
      </c>
      <c r="EH6" s="34">
        <f t="shared" si="14"/>
        <v>0</v>
      </c>
      <c r="EI6" s="35">
        <f t="shared" si="14"/>
        <v>0.39</v>
      </c>
      <c r="EJ6" s="35">
        <f t="shared" si="14"/>
        <v>7.0000000000000007E-2</v>
      </c>
      <c r="EK6" s="35">
        <f t="shared" si="14"/>
        <v>0.04</v>
      </c>
      <c r="EL6" s="35">
        <f t="shared" si="14"/>
        <v>0.11</v>
      </c>
      <c r="EM6" s="35">
        <f t="shared" si="14"/>
        <v>0.15</v>
      </c>
      <c r="EN6" s="35">
        <f t="shared" si="14"/>
        <v>0.23</v>
      </c>
      <c r="EO6" s="34" t="str">
        <f>IF(EO7="","",IF(EO7="-","【-】","【"&amp;SUBSTITUTE(TEXT(EO7,"#,##0.00"),"-","△")&amp;"】"))</f>
        <v>【0.23】</v>
      </c>
    </row>
    <row r="7" spans="1:148" s="36" customFormat="1" x14ac:dyDescent="0.15">
      <c r="A7" s="28"/>
      <c r="B7" s="37">
        <v>2017</v>
      </c>
      <c r="C7" s="37">
        <v>23612</v>
      </c>
      <c r="D7" s="37">
        <v>46</v>
      </c>
      <c r="E7" s="37">
        <v>17</v>
      </c>
      <c r="F7" s="37">
        <v>1</v>
      </c>
      <c r="G7" s="37">
        <v>0</v>
      </c>
      <c r="H7" s="37" t="s">
        <v>108</v>
      </c>
      <c r="I7" s="37" t="s">
        <v>109</v>
      </c>
      <c r="J7" s="37" t="s">
        <v>110</v>
      </c>
      <c r="K7" s="37" t="s">
        <v>111</v>
      </c>
      <c r="L7" s="37" t="s">
        <v>112</v>
      </c>
      <c r="M7" s="37" t="s">
        <v>113</v>
      </c>
      <c r="N7" s="38" t="s">
        <v>114</v>
      </c>
      <c r="O7" s="38">
        <v>50.91</v>
      </c>
      <c r="P7" s="38">
        <v>47.9</v>
      </c>
      <c r="Q7" s="38">
        <v>81.900000000000006</v>
      </c>
      <c r="R7" s="38">
        <v>3564</v>
      </c>
      <c r="S7" s="38">
        <v>15172</v>
      </c>
      <c r="T7" s="38">
        <v>37.29</v>
      </c>
      <c r="U7" s="38">
        <v>406.87</v>
      </c>
      <c r="V7" s="38">
        <v>7252</v>
      </c>
      <c r="W7" s="38">
        <v>2.75</v>
      </c>
      <c r="X7" s="38">
        <v>2637.09</v>
      </c>
      <c r="Y7" s="38">
        <v>105.27</v>
      </c>
      <c r="Z7" s="38">
        <v>101.46</v>
      </c>
      <c r="AA7" s="38">
        <v>99.64</v>
      </c>
      <c r="AB7" s="38">
        <v>102.95</v>
      </c>
      <c r="AC7" s="38">
        <v>101.93</v>
      </c>
      <c r="AD7" s="38">
        <v>102.73</v>
      </c>
      <c r="AE7" s="38">
        <v>108.56</v>
      </c>
      <c r="AF7" s="38">
        <v>109.12</v>
      </c>
      <c r="AG7" s="38">
        <v>106.85</v>
      </c>
      <c r="AH7" s="38">
        <v>105.53</v>
      </c>
      <c r="AI7" s="38">
        <v>108.8</v>
      </c>
      <c r="AJ7" s="38">
        <v>0</v>
      </c>
      <c r="AK7" s="38">
        <v>0</v>
      </c>
      <c r="AL7" s="38">
        <v>0</v>
      </c>
      <c r="AM7" s="38">
        <v>0</v>
      </c>
      <c r="AN7" s="38">
        <v>0</v>
      </c>
      <c r="AO7" s="38">
        <v>149.66</v>
      </c>
      <c r="AP7" s="38">
        <v>100.32</v>
      </c>
      <c r="AQ7" s="38">
        <v>116.49</v>
      </c>
      <c r="AR7" s="38">
        <v>92.92</v>
      </c>
      <c r="AS7" s="38">
        <v>39.08</v>
      </c>
      <c r="AT7" s="38">
        <v>4.2699999999999996</v>
      </c>
      <c r="AU7" s="38">
        <v>420.4</v>
      </c>
      <c r="AV7" s="38">
        <v>23.4</v>
      </c>
      <c r="AW7" s="38">
        <v>23.19</v>
      </c>
      <c r="AX7" s="38">
        <v>17.61</v>
      </c>
      <c r="AY7" s="38">
        <v>21.84</v>
      </c>
      <c r="AZ7" s="38">
        <v>246.4</v>
      </c>
      <c r="BA7" s="38">
        <v>49.23</v>
      </c>
      <c r="BB7" s="38">
        <v>44.37</v>
      </c>
      <c r="BC7" s="38">
        <v>50.66</v>
      </c>
      <c r="BD7" s="38">
        <v>81.33</v>
      </c>
      <c r="BE7" s="38">
        <v>66.41</v>
      </c>
      <c r="BF7" s="38">
        <v>962.99</v>
      </c>
      <c r="BG7" s="38">
        <v>1123.6600000000001</v>
      </c>
      <c r="BH7" s="38">
        <v>1076.2</v>
      </c>
      <c r="BI7" s="38">
        <v>1464.41</v>
      </c>
      <c r="BJ7" s="38">
        <v>1104.1099999999999</v>
      </c>
      <c r="BK7" s="38">
        <v>1209.95</v>
      </c>
      <c r="BL7" s="38">
        <v>1136.5</v>
      </c>
      <c r="BM7" s="38">
        <v>1118.56</v>
      </c>
      <c r="BN7" s="38">
        <v>1111.31</v>
      </c>
      <c r="BO7" s="38">
        <v>799.11</v>
      </c>
      <c r="BP7" s="38">
        <v>707.33</v>
      </c>
      <c r="BQ7" s="38">
        <v>106.13</v>
      </c>
      <c r="BR7" s="38">
        <v>100.12</v>
      </c>
      <c r="BS7" s="38">
        <v>103.29</v>
      </c>
      <c r="BT7" s="38">
        <v>100.12</v>
      </c>
      <c r="BU7" s="38">
        <v>100</v>
      </c>
      <c r="BV7" s="38">
        <v>69.48</v>
      </c>
      <c r="BW7" s="38">
        <v>71.650000000000006</v>
      </c>
      <c r="BX7" s="38">
        <v>72.33</v>
      </c>
      <c r="BY7" s="38">
        <v>75.540000000000006</v>
      </c>
      <c r="BZ7" s="38">
        <v>87.69</v>
      </c>
      <c r="CA7" s="38">
        <v>101.26</v>
      </c>
      <c r="CB7" s="38">
        <v>177.97</v>
      </c>
      <c r="CC7" s="38">
        <v>188.17</v>
      </c>
      <c r="CD7" s="38">
        <v>182.7</v>
      </c>
      <c r="CE7" s="38">
        <v>187.5</v>
      </c>
      <c r="CF7" s="38">
        <v>186.82</v>
      </c>
      <c r="CG7" s="38">
        <v>220.67</v>
      </c>
      <c r="CH7" s="38">
        <v>217.82</v>
      </c>
      <c r="CI7" s="38">
        <v>215.28</v>
      </c>
      <c r="CJ7" s="38">
        <v>207.96</v>
      </c>
      <c r="CK7" s="38">
        <v>180.07</v>
      </c>
      <c r="CL7" s="38">
        <v>136.38999999999999</v>
      </c>
      <c r="CM7" s="38" t="s">
        <v>114</v>
      </c>
      <c r="CN7" s="38" t="s">
        <v>114</v>
      </c>
      <c r="CO7" s="38" t="s">
        <v>114</v>
      </c>
      <c r="CP7" s="38" t="s">
        <v>114</v>
      </c>
      <c r="CQ7" s="38" t="s">
        <v>114</v>
      </c>
      <c r="CR7" s="38">
        <v>55.81</v>
      </c>
      <c r="CS7" s="38">
        <v>54.44</v>
      </c>
      <c r="CT7" s="38">
        <v>54.67</v>
      </c>
      <c r="CU7" s="38">
        <v>53.51</v>
      </c>
      <c r="CV7" s="38">
        <v>58.4</v>
      </c>
      <c r="CW7" s="38">
        <v>60.13</v>
      </c>
      <c r="CX7" s="38">
        <v>73.41</v>
      </c>
      <c r="CY7" s="38">
        <v>73.69</v>
      </c>
      <c r="CZ7" s="38">
        <v>74.83</v>
      </c>
      <c r="DA7" s="38">
        <v>76.16</v>
      </c>
      <c r="DB7" s="38">
        <v>77.41</v>
      </c>
      <c r="DC7" s="38">
        <v>84.41</v>
      </c>
      <c r="DD7" s="38">
        <v>84.2</v>
      </c>
      <c r="DE7" s="38">
        <v>83.8</v>
      </c>
      <c r="DF7" s="38">
        <v>83.91</v>
      </c>
      <c r="DG7" s="38">
        <v>89.68</v>
      </c>
      <c r="DH7" s="38">
        <v>95.06</v>
      </c>
      <c r="DI7" s="38">
        <v>7.49</v>
      </c>
      <c r="DJ7" s="38">
        <v>18.39</v>
      </c>
      <c r="DK7" s="38">
        <v>20.91</v>
      </c>
      <c r="DL7" s="38">
        <v>23.42</v>
      </c>
      <c r="DM7" s="38">
        <v>25.78</v>
      </c>
      <c r="DN7" s="38">
        <v>11.39</v>
      </c>
      <c r="DO7" s="38">
        <v>21.28</v>
      </c>
      <c r="DP7" s="38">
        <v>23.95</v>
      </c>
      <c r="DQ7" s="38">
        <v>21.09</v>
      </c>
      <c r="DR7" s="38">
        <v>29.5</v>
      </c>
      <c r="DS7" s="38">
        <v>38.130000000000003</v>
      </c>
      <c r="DT7" s="38">
        <v>0</v>
      </c>
      <c r="DU7" s="38">
        <v>0</v>
      </c>
      <c r="DV7" s="38">
        <v>0</v>
      </c>
      <c r="DW7" s="38">
        <v>0</v>
      </c>
      <c r="DX7" s="38">
        <v>0</v>
      </c>
      <c r="DY7" s="38">
        <v>0.78</v>
      </c>
      <c r="DZ7" s="38">
        <v>0</v>
      </c>
      <c r="EA7" s="38">
        <v>0</v>
      </c>
      <c r="EB7" s="38">
        <v>0</v>
      </c>
      <c r="EC7" s="38">
        <v>1.92</v>
      </c>
      <c r="ED7" s="38">
        <v>5.37</v>
      </c>
      <c r="EE7" s="38">
        <v>0</v>
      </c>
      <c r="EF7" s="38">
        <v>0</v>
      </c>
      <c r="EG7" s="38">
        <v>0</v>
      </c>
      <c r="EH7" s="38">
        <v>0</v>
      </c>
      <c r="EI7" s="38">
        <v>0.39</v>
      </c>
      <c r="EJ7" s="38">
        <v>7.0000000000000007E-2</v>
      </c>
      <c r="EK7" s="38">
        <v>0.04</v>
      </c>
      <c r="EL7" s="38">
        <v>0.11</v>
      </c>
      <c r="EM7" s="38">
        <v>0.15</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2019-01-31T06:27:44Z</cp:lastPrinted>
  <dcterms:created xsi:type="dcterms:W3CDTF">2018-12-03T08:47:25Z</dcterms:created>
  <dcterms:modified xsi:type="dcterms:W3CDTF">2019-02-12T02:00:28Z</dcterms:modified>
  <cp:category/>
</cp:coreProperties>
</file>