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6.101\下水道課\業務係\10.経営戦略\■経営比較分析表\H28\09つがる市_経営比較分析表【下水道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O6" i="5"/>
  <c r="I10" i="4" s="1"/>
  <c r="N6" i="5"/>
  <c r="B10" i="4" s="1"/>
  <c r="M6" i="5"/>
  <c r="L6" i="5"/>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D10" i="4"/>
  <c r="P10" i="4"/>
  <c r="W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<sst xmlns="http://schemas.openxmlformats.org/spreadsheetml/2006/main" count="240" uniqueCount="126">
  <si>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</si>
  <si>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</si>
  <si>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</si>
  <si>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</si>
  <si>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</si>
  <si>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</si>
  <si>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</si>
  <si>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</si>
  <si>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</si>
  <si>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</si>
  <si>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</si>
  <si>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</si>
  <si>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</si>
  <si>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</si>
  <si>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</si>
  <si>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</si>
  <si>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</si>
  <si>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</si>
  <si>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</si>
  <si>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</si>
  <si>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</si>
  <si>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</si>
  <si>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</si>
  <si>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</si>
  <si>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</si>
  <si>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</si>
  <si>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</si>
  <si>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</si>
  <si>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</si>
  <si>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</si>
  <si>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</si>
  <si>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</si>
  <si>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</si>
  <si>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</si>
  <si>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</si>
  <si>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</si>
  <si>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</si>
  <si>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</si>
  <si>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</si>
  <si>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</si>
  <si>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</si>
  <si>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</si>
  <si>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</si>
  <si>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</si>
  <si>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</si>
  <si>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</si>
  <si>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</si>
  <si>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</si>
  <si>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</si>
  <si>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</si>
  <si>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</si>
  <si>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</si>
  <si>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</si>
  <si>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</si>
  <si>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</si>
  <si>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</si>
  <si>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</si>
  <si>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</si>
  <si>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</si>
  <si>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</si>
  <si>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</si>
  <si>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</si>
  <si>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</si>
  <si>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</si>
  <si>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</si>
  <si>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</si>
  <si>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</si>
  <si>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</si>
  <si>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</si>
  <si>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</si>
  <si>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</si>
  <si>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</si>
  <si>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</si>
  <si>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</si>
  <si>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</si>
  <si>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</si>
  <si>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</si>
  <si>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</si>
  <si>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</si>
  <si>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</si>
  <si>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</si>
  <si>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</si>
  <si>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</si>
  <si>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</si>
  <si>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</si>
  <si>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</si>
  <si>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</si>
  <si>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</si>
  <si>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</si>
  <si>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</si>
  <si>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</si>
  <si>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</si>
  <si>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</si>
  <si>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</si>
  <si>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</si>
  <si>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</si>
  <si>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</si>
  <si>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</si>
  <si>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</si>
  <si>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</si>
  <si>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</si>
  <si>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</si>
  <si>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</si>
  <si>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</si>
  <si>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</si>
  <si>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</si>
  <si>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</si>
  <si>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</si>
  <si>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</si>
  <si>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</si>
  <si>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つがる市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</si>
  <si>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</si>
  <si>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</si>
  <si>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</si>
  <si>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</si>
  <si>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</si>
  <si>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</si>
  <si>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</si>
  <si>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</si>
  <si>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</si>
  <si>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</si>
  <si>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</si>
  <si>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が平成15年度であるため、平成28年度時点では管渠の更新は行っていないが、処理場の機械設備に関しては修繕費が増加していることから、老朽化の状況を把握し、計画的に管渠の更新や修繕を実施する必要がある。</t>
    <rPh sb="42" eb="44">
      <t>ショリ</t>
    </rPh>
    <rPh sb="44" eb="45">
      <t>ジョウ</t>
    </rPh>
    <rPh sb="46" eb="48">
      <t>キカイ</t>
    </rPh>
    <rPh sb="48" eb="50">
      <t>セツビ</t>
    </rPh>
    <rPh sb="51" eb="52">
      <t>カン</t>
    </rPh>
    <rPh sb="55" eb="58">
      <t>シュウゼンヒ</t>
    </rPh>
    <rPh sb="59" eb="61">
      <t>ゾウカ</t>
    </rPh>
    <rPh sb="70" eb="73">
      <t>ロウキュウカ</t>
    </rPh>
    <rPh sb="74" eb="76">
      <t>ジョウキョウ</t>
    </rPh>
    <rPh sb="77" eb="79">
      <t>ハアク</t>
    </rPh>
    <rPh sb="81" eb="84">
      <t>ケイカクテキ</t>
    </rPh>
    <rPh sb="85" eb="87">
      <t>カンキョ</t>
    </rPh>
    <rPh sb="88" eb="90">
      <t>コウシン</t>
    </rPh>
    <rPh sb="91" eb="93">
      <t>シュウゼン</t>
    </rPh>
    <rPh sb="94" eb="96">
      <t>ジッシ</t>
    </rPh>
    <rPh sb="98" eb="100">
      <t>ヒツヨウ</t>
    </rPh>
    <phoneticPr fontId="4"/>
  </si>
  <si>
    <t>　特定環境保全公共下水道は平成15年の供用開始から15年が経過した。
　現状では、管渠の更新等に係る投資がなされておらず、修繕費の増加も見込まれる。
　このため、施設の適切な維持管理と計画的な施設の更新を図ることが必要である。
　有収水量及び料金収入の伸び悩みを受け、平成29年に料金改定を実施したが、本地区の人口減少を見据え3年～5年ごとに料金を見直す必要がある。
　今後、経営戦略に基づき効率的な経営を行うとともに、公営企業法適用による公営企業会計への移行により、精緻な分析を行い持続可能な下水道経営に努める。</t>
    <rPh sb="1" eb="3">
      <t>トクテイ</t>
    </rPh>
    <rPh sb="3" eb="5">
      <t>カンキョウ</t>
    </rPh>
    <rPh sb="5" eb="7">
      <t>ホゼン</t>
    </rPh>
    <rPh sb="7" eb="9">
      <t>コウキョウ</t>
    </rPh>
    <rPh sb="9" eb="12">
      <t>ゲスイドウ</t>
    </rPh>
    <rPh sb="13" eb="15">
      <t>ヘイセイ</t>
    </rPh>
    <rPh sb="17" eb="18">
      <t>ネン</t>
    </rPh>
    <rPh sb="19" eb="21">
      <t>キョウヨウ</t>
    </rPh>
    <rPh sb="21" eb="23">
      <t>カイシ</t>
    </rPh>
    <rPh sb="27" eb="28">
      <t>ネン</t>
    </rPh>
    <rPh sb="29" eb="31">
      <t>ケイカ</t>
    </rPh>
    <rPh sb="36" eb="38">
      <t>ゲンジョウ</t>
    </rPh>
    <rPh sb="41" eb="43">
      <t>カンキョ</t>
    </rPh>
    <rPh sb="44" eb="46">
      <t>コウシン</t>
    </rPh>
    <rPh sb="46" eb="47">
      <t>トウ</t>
    </rPh>
    <rPh sb="48" eb="49">
      <t>カカ</t>
    </rPh>
    <rPh sb="50" eb="52">
      <t>トウシ</t>
    </rPh>
    <rPh sb="61" eb="64">
      <t>シュウゼンヒ</t>
    </rPh>
    <rPh sb="65" eb="67">
      <t>ゾウカ</t>
    </rPh>
    <rPh sb="68" eb="70">
      <t>ミコ</t>
    </rPh>
    <rPh sb="81" eb="83">
      <t>シセツ</t>
    </rPh>
    <rPh sb="84" eb="86">
      <t>テキセツ</t>
    </rPh>
    <rPh sb="87" eb="89">
      <t>イジ</t>
    </rPh>
    <rPh sb="89" eb="91">
      <t>カンリ</t>
    </rPh>
    <rPh sb="92" eb="94">
      <t>ケイカク</t>
    </rPh>
    <rPh sb="94" eb="95">
      <t>テキ</t>
    </rPh>
    <rPh sb="96" eb="98">
      <t>シセツ</t>
    </rPh>
    <rPh sb="99" eb="101">
      <t>コウシン</t>
    </rPh>
    <rPh sb="102" eb="103">
      <t>ハカ</t>
    </rPh>
    <rPh sb="107" eb="109">
      <t>ヒツヨウ</t>
    </rPh>
    <rPh sb="115" eb="116">
      <t>ア</t>
    </rPh>
    <rPh sb="151" eb="152">
      <t>ホン</t>
    </rPh>
    <rPh sb="152" eb="154">
      <t>チク</t>
    </rPh>
    <rPh sb="160" eb="162">
      <t>ミス</t>
    </rPh>
    <rPh sb="177" eb="179">
      <t>ヒツヨウ</t>
    </rPh>
    <phoneticPr fontId="4"/>
  </si>
  <si>
    <t xml:space="preserve">①収益的収支比率
　地方債償還金が増加していることにより100％に達していない。
平成27年度に一般会計からの繰出基準額を見直し、分流式下水道等に要する経費の算出方法の見直しを行ったため、他会計繰入金が増加し数値が高くなった。
④企業債残高対事業規模比率
　整備が完了しており、企業債現在高が減少しているため、平成24年度以降数値が低下している。
　平成27年度に一般会計からの繰出基準額を見直し、料金収入で賄うことが出来ない企業債償還金については、公費負担と整理したことで著しく数値が低下した。
⑤経費回収率
　料金収入に大きな変化が無いなか、処理場などの汚水処理費が増加傾向にあったことから平成24年度以降数値が低下していた。
　平成27年度に繰出基準額を見直し、汚水資本費の公費負担分が増えたため、汚水処理費が少なくなり、類似団体の平均値を超えたものである。
⑥汚水処理原価
　下水道への新規接続数が少なく、年間有収水量が伸び悩むなか、汚水処理費が逓増し平成24年度から増加傾向にあった。
　平成27年度に繰出基準額を見直し、汚水資本費の公費負担分が増えたため、汚水処理費が少なくなり、類似団体平均値を下回った。　平成28年度においては類似団体の平均値を若干上回っている。
⑦施設利用率
　下水道への新規接続数が少なく、年間有収水量の伸びが鈍化しているため、平均有収水量も少なく、類似団体平均を下回っている。
⑧水洗化率
　類似団体に比べ低い水洗化率となっている。
平成27年度以降は若干の増加がみられるが、整備済み地区であり、処理区域内の人口が減少した影響によるものと推測される。
</t>
    <rPh sb="1" eb="4">
      <t>シュウエキテキ</t>
    </rPh>
    <rPh sb="4" eb="6">
      <t>シュウシ</t>
    </rPh>
    <rPh sb="6" eb="8">
      <t>ヒリツ</t>
    </rPh>
    <rPh sb="115" eb="117">
      <t>キギョウ</t>
    </rPh>
    <rPh sb="117" eb="118">
      <t>サイ</t>
    </rPh>
    <rPh sb="118" eb="120">
      <t>ザンダカ</t>
    </rPh>
    <rPh sb="120" eb="121">
      <t>タイ</t>
    </rPh>
    <rPh sb="121" eb="123">
      <t>ジギョウ</t>
    </rPh>
    <rPh sb="123" eb="125">
      <t>キボ</t>
    </rPh>
    <rPh sb="125" eb="127">
      <t>ヒリツ</t>
    </rPh>
    <rPh sb="250" eb="252">
      <t>ケイヒ</t>
    </rPh>
    <rPh sb="252" eb="254">
      <t>カイシュウ</t>
    </rPh>
    <rPh sb="254" eb="255">
      <t>リツ</t>
    </rPh>
    <rPh sb="384" eb="386">
      <t>オスイ</t>
    </rPh>
    <rPh sb="386" eb="388">
      <t>ショリ</t>
    </rPh>
    <rPh sb="388" eb="390">
      <t>ゲンカ</t>
    </rPh>
    <rPh sb="476" eb="477">
      <t>ブン</t>
    </rPh>
    <rPh sb="541" eb="543">
      <t>シセツ</t>
    </rPh>
    <rPh sb="543" eb="546">
      <t>リヨウリツ</t>
    </rPh>
    <rPh sb="609" eb="612">
      <t>スイセンカ</t>
    </rPh>
    <rPh sb="612" eb="613">
      <t>リツ</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</si>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</sst>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8409296"/>
        <c:axId val="34840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348409296"/>
        <c:axId val="348407728"/>
      </c:lineChart>
      <c:dateAx>
        <c:axId val="348409296"/>
        <c:scaling>
          <c:orientation val="minMax"/>
        </c:scaling>
        <c:delete val="1"/>
        <c:axPos val="b"/>
        <c:numFmt formatCode="ge" sourceLinked="1"/>
        <c:majorTickMark val="none"/>
        <c:minorTickMark val="none"/>
        <c:tickLblPos val="none"/>
        <c:crossAx val="348407728"/>
        <c:crosses val="autoZero"/>
        <c:auto val="1"/>
        <c:lblOffset val="100"/>
        <c:baseTimeUnit val="years"/>
      </c:dateAx>
      <c:valAx>
        <c:axId val="34840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40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23.38</c:v>
                </c:pt>
                <c:pt idx="1">
                  <c:v>23.31</c:v>
                </c:pt>
                <c:pt idx="2">
                  <c:v>26.54</c:v>
                </c:pt>
                <c:pt idx="3">
                  <c:v>28.23</c:v>
                </c:pt>
                <c:pt idx="4">
                  <c:v>24.15</c:v>
                </c:pt>
              </c:numCache>
            </c:numRef>
          </c:val>
        </c:ser>
        <c:dLbls>
          <c:showLegendKey val="0"/>
          <c:showVal val="0"/>
          <c:showCatName val="0"/>
          <c:showSerName val="0"/>
          <c:showPercent val="0"/>
          <c:showBubbleSize val="0"/>
        </c:dLbls>
        <c:gapWidth val="150"/>
        <c:axId val="350046944"/>
        <c:axId val="35004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350046944"/>
        <c:axId val="350046552"/>
      </c:lineChart>
      <c:dateAx>
        <c:axId val="350046944"/>
        <c:scaling>
          <c:orientation val="minMax"/>
        </c:scaling>
        <c:delete val="1"/>
        <c:axPos val="b"/>
        <c:numFmt formatCode="ge" sourceLinked="1"/>
        <c:majorTickMark val="none"/>
        <c:minorTickMark val="none"/>
        <c:tickLblPos val="none"/>
        <c:crossAx val="350046552"/>
        <c:crosses val="autoZero"/>
        <c:auto val="1"/>
        <c:lblOffset val="100"/>
        <c:baseTimeUnit val="years"/>
      </c:dateAx>
      <c:valAx>
        <c:axId val="35004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0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44.12</c:v>
                </c:pt>
                <c:pt idx="1">
                  <c:v>43.52</c:v>
                </c:pt>
                <c:pt idx="2">
                  <c:v>42.26</c:v>
                </c:pt>
                <c:pt idx="3">
                  <c:v>44.04</c:v>
                </c:pt>
                <c:pt idx="4">
                  <c:v>45.88</c:v>
                </c:pt>
              </c:numCache>
            </c:numRef>
          </c:val>
        </c:ser>
        <c:dLbls>
          <c:showLegendKey val="0"/>
          <c:showVal val="0"/>
          <c:showCatName val="0"/>
          <c:showSerName val="0"/>
          <c:showPercent val="0"/>
          <c:showBubbleSize val="0"/>
        </c:dLbls>
        <c:gapWidth val="150"/>
        <c:axId val="350048120"/>
        <c:axId val="35004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350048120"/>
        <c:axId val="350048512"/>
      </c:lineChart>
      <c:dateAx>
        <c:axId val="350048120"/>
        <c:scaling>
          <c:orientation val="minMax"/>
        </c:scaling>
        <c:delete val="1"/>
        <c:axPos val="b"/>
        <c:numFmt formatCode="ge" sourceLinked="1"/>
        <c:majorTickMark val="none"/>
        <c:minorTickMark val="none"/>
        <c:tickLblPos val="none"/>
        <c:crossAx val="350048512"/>
        <c:crosses val="autoZero"/>
        <c:auto val="1"/>
        <c:lblOffset val="100"/>
        <c:baseTimeUnit val="years"/>
      </c:dateAx>
      <c:valAx>
        <c:axId val="3500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04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54.23</c:v>
                </c:pt>
                <c:pt idx="1">
                  <c:v>55.39</c:v>
                </c:pt>
                <c:pt idx="2">
                  <c:v>52.01</c:v>
                </c:pt>
                <c:pt idx="3">
                  <c:v>83.12</c:v>
                </c:pt>
                <c:pt idx="4">
                  <c:v>84.31</c:v>
                </c:pt>
              </c:numCache>
            </c:numRef>
          </c:val>
        </c:ser>
        <c:dLbls>
          <c:showLegendKey val="0"/>
          <c:showVal val="0"/>
          <c:showCatName val="0"/>
          <c:showSerName val="0"/>
          <c:showPercent val="0"/>
          <c:showBubbleSize val="0"/>
        </c:dLbls>
        <c:gapWidth val="150"/>
        <c:axId val="348408120"/>
        <c:axId val="3484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8408120"/>
        <c:axId val="348406944"/>
      </c:lineChart>
      <c:dateAx>
        <c:axId val="348408120"/>
        <c:scaling>
          <c:orientation val="minMax"/>
        </c:scaling>
        <c:delete val="1"/>
        <c:axPos val="b"/>
        <c:numFmt formatCode="ge" sourceLinked="1"/>
        <c:majorTickMark val="none"/>
        <c:minorTickMark val="none"/>
        <c:tickLblPos val="none"/>
        <c:crossAx val="348406944"/>
        <c:crosses val="autoZero"/>
        <c:auto val="1"/>
        <c:lblOffset val="100"/>
        <c:baseTimeUnit val="years"/>
      </c:dateAx>
      <c:valAx>
        <c:axId val="3484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40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9654880"/>
        <c:axId val="34965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54880"/>
        <c:axId val="349652528"/>
      </c:lineChart>
      <c:dateAx>
        <c:axId val="349654880"/>
        <c:scaling>
          <c:orientation val="minMax"/>
        </c:scaling>
        <c:delete val="1"/>
        <c:axPos val="b"/>
        <c:numFmt formatCode="ge" sourceLinked="1"/>
        <c:majorTickMark val="none"/>
        <c:minorTickMark val="none"/>
        <c:tickLblPos val="none"/>
        <c:crossAx val="349652528"/>
        <c:crosses val="autoZero"/>
        <c:auto val="1"/>
        <c:lblOffset val="100"/>
        <c:baseTimeUnit val="years"/>
      </c:dateAx>
      <c:valAx>
        <c:axId val="34965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6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9647824"/>
        <c:axId val="34964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47824"/>
        <c:axId val="349649784"/>
      </c:lineChart>
      <c:dateAx>
        <c:axId val="349647824"/>
        <c:scaling>
          <c:orientation val="minMax"/>
        </c:scaling>
        <c:delete val="1"/>
        <c:axPos val="b"/>
        <c:numFmt formatCode="ge" sourceLinked="1"/>
        <c:majorTickMark val="none"/>
        <c:minorTickMark val="none"/>
        <c:tickLblPos val="none"/>
        <c:crossAx val="349649784"/>
        <c:crosses val="autoZero"/>
        <c:auto val="1"/>
        <c:lblOffset val="100"/>
        <c:baseTimeUnit val="years"/>
      </c:dateAx>
      <c:valAx>
        <c:axId val="34964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64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9653704"/>
        <c:axId val="34964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53704"/>
        <c:axId val="349648216"/>
      </c:lineChart>
      <c:dateAx>
        <c:axId val="349653704"/>
        <c:scaling>
          <c:orientation val="minMax"/>
        </c:scaling>
        <c:delete val="1"/>
        <c:axPos val="b"/>
        <c:numFmt formatCode="ge" sourceLinked="1"/>
        <c:majorTickMark val="none"/>
        <c:minorTickMark val="none"/>
        <c:tickLblPos val="none"/>
        <c:crossAx val="349648216"/>
        <c:crosses val="autoZero"/>
        <c:auto val="1"/>
        <c:lblOffset val="100"/>
        <c:baseTimeUnit val="years"/>
      </c:dateAx>
      <c:valAx>
        <c:axId val="34964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65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9647432"/>
        <c:axId val="34965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47432"/>
        <c:axId val="349652920"/>
      </c:lineChart>
      <c:dateAx>
        <c:axId val="349647432"/>
        <c:scaling>
          <c:orientation val="minMax"/>
        </c:scaling>
        <c:delete val="1"/>
        <c:axPos val="b"/>
        <c:numFmt formatCode="ge" sourceLinked="1"/>
        <c:majorTickMark val="none"/>
        <c:minorTickMark val="none"/>
        <c:tickLblPos val="none"/>
        <c:crossAx val="349652920"/>
        <c:crosses val="autoZero"/>
        <c:auto val="1"/>
        <c:lblOffset val="100"/>
        <c:baseTimeUnit val="years"/>
      </c:dateAx>
      <c:valAx>
        <c:axId val="34965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64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2072.67</c:v>
                </c:pt>
                <c:pt idx="1">
                  <c:v>1898.54</c:v>
                </c:pt>
                <c:pt idx="2">
                  <c:v>1760.6</c:v>
                </c:pt>
                <c:pt idx="3" formatCode="#,##0.00;&quot;△&quot;#,##0.00">
                  <c:v>0</c:v>
                </c:pt>
                <c:pt idx="4" formatCode="#,##0.00;&quot;△&quot;#,##0.00">
                  <c:v>0</c:v>
                </c:pt>
              </c:numCache>
            </c:numRef>
          </c:val>
        </c:ser>
        <c:dLbls>
          <c:showLegendKey val="0"/>
          <c:showVal val="0"/>
          <c:showCatName val="0"/>
          <c:showSerName val="0"/>
          <c:showPercent val="0"/>
          <c:showBubbleSize val="0"/>
        </c:dLbls>
        <c:gapWidth val="150"/>
        <c:axId val="349651744"/>
        <c:axId val="3496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349651744"/>
        <c:axId val="349648608"/>
      </c:lineChart>
      <c:dateAx>
        <c:axId val="349651744"/>
        <c:scaling>
          <c:orientation val="minMax"/>
        </c:scaling>
        <c:delete val="1"/>
        <c:axPos val="b"/>
        <c:numFmt formatCode="ge" sourceLinked="1"/>
        <c:majorTickMark val="none"/>
        <c:minorTickMark val="none"/>
        <c:tickLblPos val="none"/>
        <c:crossAx val="349648608"/>
        <c:crosses val="autoZero"/>
        <c:auto val="1"/>
        <c:lblOffset val="100"/>
        <c:baseTimeUnit val="years"/>
      </c:dateAx>
      <c:valAx>
        <c:axId val="3496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6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38.74</c:v>
                </c:pt>
                <c:pt idx="1">
                  <c:v>38.729999999999997</c:v>
                </c:pt>
                <c:pt idx="2">
                  <c:v>36.17</c:v>
                </c:pt>
                <c:pt idx="3">
                  <c:v>60.45</c:v>
                </c:pt>
                <c:pt idx="4">
                  <c:v>64.45</c:v>
                </c:pt>
              </c:numCache>
            </c:numRef>
          </c:val>
        </c:ser>
        <c:dLbls>
          <c:showLegendKey val="0"/>
          <c:showVal val="0"/>
          <c:showCatName val="0"/>
          <c:showSerName val="0"/>
          <c:showPercent val="0"/>
          <c:showBubbleSize val="0"/>
        </c:dLbls>
        <c:gapWidth val="150"/>
        <c:axId val="350045376"/>
        <c:axId val="35005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350045376"/>
        <c:axId val="350052824"/>
      </c:lineChart>
      <c:dateAx>
        <c:axId val="350045376"/>
        <c:scaling>
          <c:orientation val="minMax"/>
        </c:scaling>
        <c:delete val="1"/>
        <c:axPos val="b"/>
        <c:numFmt formatCode="ge" sourceLinked="1"/>
        <c:majorTickMark val="none"/>
        <c:minorTickMark val="none"/>
        <c:tickLblPos val="none"/>
        <c:crossAx val="350052824"/>
        <c:crosses val="autoZero"/>
        <c:auto val="1"/>
        <c:lblOffset val="100"/>
        <c:baseTimeUnit val="years"/>
      </c:dateAx>
      <c:valAx>
        <c:axId val="35005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0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476.52</c:v>
                </c:pt>
                <c:pt idx="1">
                  <c:v>503.91</c:v>
                </c:pt>
                <c:pt idx="2">
                  <c:v>553.54</c:v>
                </c:pt>
                <c:pt idx="3">
                  <c:v>322.63</c:v>
                </c:pt>
                <c:pt idx="4">
                  <c:v>320.85000000000002</c:v>
                </c:pt>
              </c:numCache>
            </c:numRef>
          </c:val>
        </c:ser>
        <c:dLbls>
          <c:showLegendKey val="0"/>
          <c:showVal val="0"/>
          <c:showCatName val="0"/>
          <c:showSerName val="0"/>
          <c:showPercent val="0"/>
          <c:showBubbleSize val="0"/>
        </c:dLbls>
        <c:gapWidth val="150"/>
        <c:axId val="350047336"/>
        <c:axId val="35005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350047336"/>
        <c:axId val="350052040"/>
      </c:lineChart>
      <c:dateAx>
        <c:axId val="350047336"/>
        <c:scaling>
          <c:orientation val="minMax"/>
        </c:scaling>
        <c:delete val="1"/>
        <c:axPos val="b"/>
        <c:numFmt formatCode="ge" sourceLinked="1"/>
        <c:majorTickMark val="none"/>
        <c:minorTickMark val="none"/>
        <c:tickLblPos val="none"/>
        <c:crossAx val="350052040"/>
        <c:crosses val="autoZero"/>
        <c:auto val="1"/>
        <c:lblOffset val="100"/>
        <c:baseTimeUnit val="years"/>
      </c:dateAx>
      <c:valAx>
        <c:axId val="35005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04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49"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青森県　つがる市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125</v>
      </c>
      <c r="AE8" s="49"/>
      <c r="AF8" s="49"/>
      <c r="AG8" s="49"/>
      <c r="AH8" s="49"/>
      <c r="AI8" s="49"/>
      <c r="AJ8" s="49"/>
      <c r="AK8" s="4"/>
      <c r="AL8" s="50">
        <f>データ!S6</f>
        <v>33833</v>
      </c>
      <c r="AM8" s="50"/>
      <c r="AN8" s="50"/>
      <c r="AO8" s="50"/>
      <c r="AP8" s="50"/>
      <c r="AQ8" s="50"/>
      <c r="AR8" s="50"/>
      <c r="AS8" s="50"/>
      <c r="AT8" s="45">
        <f>データ!T6</f>
        <v>253.55</v>
      </c>
      <c r="AU8" s="45"/>
      <c r="AV8" s="45"/>
      <c r="AW8" s="45"/>
      <c r="AX8" s="45"/>
      <c r="AY8" s="45"/>
      <c r="AZ8" s="45"/>
      <c r="BA8" s="45"/>
      <c r="BB8" s="45">
        <f>データ!U6</f>
        <v>133.44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6.74</v>
      </c>
      <c r="Q10" s="45"/>
      <c r="R10" s="45"/>
      <c r="S10" s="45"/>
      <c r="T10" s="45"/>
      <c r="U10" s="45"/>
      <c r="V10" s="45"/>
      <c r="W10" s="45">
        <f>データ!Q6</f>
        <v>98.1</v>
      </c>
      <c r="X10" s="45"/>
      <c r="Y10" s="45"/>
      <c r="Z10" s="45"/>
      <c r="AA10" s="45"/>
      <c r="AB10" s="45"/>
      <c r="AC10" s="45"/>
      <c r="AD10" s="50">
        <f>データ!R6</f>
        <v>3024</v>
      </c>
      <c r="AE10" s="50"/>
      <c r="AF10" s="50"/>
      <c r="AG10" s="50"/>
      <c r="AH10" s="50"/>
      <c r="AI10" s="50"/>
      <c r="AJ10" s="50"/>
      <c r="AK10" s="2"/>
      <c r="AL10" s="50">
        <f>データ!V6</f>
        <v>2256</v>
      </c>
      <c r="AM10" s="50"/>
      <c r="AN10" s="50"/>
      <c r="AO10" s="50"/>
      <c r="AP10" s="50"/>
      <c r="AQ10" s="50"/>
      <c r="AR10" s="50"/>
      <c r="AS10" s="50"/>
      <c r="AT10" s="45">
        <f>データ!W6</f>
        <v>1.35</v>
      </c>
      <c r="AU10" s="45"/>
      <c r="AV10" s="45"/>
      <c r="AW10" s="45"/>
      <c r="AX10" s="45"/>
      <c r="AY10" s="45"/>
      <c r="AZ10" s="45"/>
      <c r="BA10" s="45"/>
      <c r="BB10" s="45">
        <f>データ!X6</f>
        <v>1671.11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22098</v>
      </c>
      <c r="D6" s="33">
        <f t="shared" si="3"/>
        <v>47</v>
      </c>
      <c r="E6" s="33">
        <f t="shared" si="3"/>
        <v>17</v>
      </c>
      <c r="F6" s="33">
        <f t="shared" si="3"/>
        <v>4</v>
      </c>
      <c r="G6" s="33">
        <f t="shared" si="3"/>
        <v>0</v>
      </c>
      <c r="H6" s="33" t="str">
        <f t="shared" si="3"/>
        <v>青森県　つがる市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6.74</v>
      </c>
      <c r="Q6" s="34">
        <f t="shared" si="3"/>
        <v>98.1</v>
      </c>
      <c r="R6" s="34">
        <f t="shared" si="3"/>
        <v>3024</v>
      </c>
      <c r="S6" s="34">
        <f t="shared" si="3"/>
        <v>33833</v>
      </c>
      <c r="T6" s="34">
        <f t="shared" si="3"/>
        <v>253.55</v>
      </c>
      <c r="U6" s="34">
        <f t="shared" si="3"/>
        <v>133.44</v>
      </c>
      <c r="V6" s="34">
        <f t="shared" si="3"/>
        <v>2256</v>
      </c>
      <c r="W6" s="34">
        <f t="shared" si="3"/>
        <v>1.35</v>
      </c>
      <c r="X6" s="34">
        <f t="shared" si="3"/>
        <v>1671.11</v>
      </c>
      <c r="Y6" s="35">
        <f>IF(Y7="",NA(),Y7)</f>
        <v>54.23</v>
      </c>
      <c r="Z6" s="35">
        <f t="shared" ref="Z6:AH6" si="4">IF(Z7="",NA(),Z7)</f>
        <v>55.39</v>
      </c>
      <c r="AA6" s="35">
        <f t="shared" si="4"/>
        <v>52.01</v>
      </c>
      <c r="AB6" s="35">
        <f t="shared" si="4"/>
        <v>83.12</v>
      </c>
      <c r="AC6" s="35">
        <f t="shared" si="4"/>
        <v>84.31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2072.67</v>
      </c>
      <c r="BG6" s="35">
        <f t="shared" ref="BG6:BO6" si="7">IF(BG7="",NA(),BG7)</f>
        <v>1898.54</v>
      </c>
      <c r="BH6" s="35">
        <f t="shared" si="7"/>
        <v>1760.6</v>
      </c>
      <c r="BI6" s="34">
        <f t="shared" si="7"/>
        <v>0</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38.74</v>
      </c>
      <c r="BR6" s="35">
        <f t="shared" ref="BR6:BZ6" si="8">IF(BR7="",NA(),BR7)</f>
        <v>38.729999999999997</v>
      </c>
      <c r="BS6" s="35">
        <f t="shared" si="8"/>
        <v>36.17</v>
      </c>
      <c r="BT6" s="35">
        <f t="shared" si="8"/>
        <v>60.45</v>
      </c>
      <c r="BU6" s="35">
        <f t="shared" si="8"/>
        <v>64.45</v>
      </c>
      <c r="BV6" s="35">
        <f t="shared" si="8"/>
        <v>51.73</v>
      </c>
      <c r="BW6" s="35">
        <f t="shared" si="8"/>
        <v>53.01</v>
      </c>
      <c r="BX6" s="35">
        <f t="shared" si="8"/>
        <v>50.54</v>
      </c>
      <c r="BY6" s="35">
        <f t="shared" si="8"/>
        <v>49.22</v>
      </c>
      <c r="BZ6" s="35">
        <f t="shared" si="8"/>
        <v>53.7</v>
      </c>
      <c r="CA6" s="34" t="str">
        <f>IF(CA7="","",IF(CA7="-","【-】","【"&amp;SUBSTITUTE(TEXT(CA7,"#,##0.00"),"-","△")&amp;"】"))</f>
        <v>【69.80】</v>
      </c>
      <c r="CB6" s="35">
        <f>IF(CB7="",NA(),CB7)</f>
        <v>476.52</v>
      </c>
      <c r="CC6" s="35">
        <f t="shared" ref="CC6:CK6" si="9">IF(CC7="",NA(),CC7)</f>
        <v>503.91</v>
      </c>
      <c r="CD6" s="35">
        <f t="shared" si="9"/>
        <v>553.54</v>
      </c>
      <c r="CE6" s="35">
        <f t="shared" si="9"/>
        <v>322.63</v>
      </c>
      <c r="CF6" s="35">
        <f t="shared" si="9"/>
        <v>320.85000000000002</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23.38</v>
      </c>
      <c r="CN6" s="35">
        <f t="shared" ref="CN6:CV6" si="10">IF(CN7="",NA(),CN7)</f>
        <v>23.31</v>
      </c>
      <c r="CO6" s="35">
        <f t="shared" si="10"/>
        <v>26.54</v>
      </c>
      <c r="CP6" s="35">
        <f t="shared" si="10"/>
        <v>28.23</v>
      </c>
      <c r="CQ6" s="35">
        <f t="shared" si="10"/>
        <v>24.15</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44.12</v>
      </c>
      <c r="CY6" s="35">
        <f t="shared" ref="CY6:DG6" si="11">IF(CY7="",NA(),CY7)</f>
        <v>43.52</v>
      </c>
      <c r="CZ6" s="35">
        <f t="shared" si="11"/>
        <v>42.26</v>
      </c>
      <c r="DA6" s="35">
        <f t="shared" si="11"/>
        <v>44.04</v>
      </c>
      <c r="DB6" s="35">
        <f t="shared" si="11"/>
        <v>45.88</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22098</v>
      </c>
      <c r="D7" s="37">
        <v>47</v>
      </c>
      <c r="E7" s="37">
        <v>17</v>
      </c>
      <c r="F7" s="37">
        <v>4</v>
      </c>
      <c r="G7" s="37">
        <v>0</v>
      </c>
      <c r="H7" s="37" t="s">
        <v>110</v>
      </c>
      <c r="I7" s="37" t="s">
        <v>111</v>
      </c>
      <c r="J7" s="37" t="s">
        <v>112</v>
      </c>
      <c r="K7" s="37" t="s">
        <v>113</v>
      </c>
      <c r="L7" s="37" t="s">
        <v>114</v>
      </c>
      <c r="M7" s="37"/>
      <c r="N7" s="38" t="s">
        <v>115</v>
      </c>
      <c r="O7" s="38" t="s">
        <v>116</v>
      </c>
      <c r="P7" s="38">
        <v>6.74</v>
      </c>
      <c r="Q7" s="38">
        <v>98.1</v>
      </c>
      <c r="R7" s="38">
        <v>3024</v>
      </c>
      <c r="S7" s="38">
        <v>33833</v>
      </c>
      <c r="T7" s="38">
        <v>253.55</v>
      </c>
      <c r="U7" s="38">
        <v>133.44</v>
      </c>
      <c r="V7" s="38">
        <v>2256</v>
      </c>
      <c r="W7" s="38">
        <v>1.35</v>
      </c>
      <c r="X7" s="38">
        <v>1671.11</v>
      </c>
      <c r="Y7" s="38">
        <v>54.23</v>
      </c>
      <c r="Z7" s="38">
        <v>55.39</v>
      </c>
      <c r="AA7" s="38">
        <v>52.01</v>
      </c>
      <c r="AB7" s="38">
        <v>83.12</v>
      </c>
      <c r="AC7" s="38">
        <v>84.31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2072.67</v>
      </c>
      <c r="BG7" s="38">
        <v>1898.54</v>
      </c>
      <c r="BH7" s="38">
        <v>1760.6</v>
      </c>
      <c r="BI7" s="38">
        <v>0</v>
      </c>
      <c r="BJ7" s="38">
        <v>0</v>
      </c>
      <c r="BK7" s="38">
        <v>1716.82</v>
      </c>
      <c r="BL7" s="38">
        <v>1554.05</v>
      </c>
      <c r="BM7" s="38">
        <v>1671.86</v>
      </c>
      <c r="BN7" s="38">
        <v>1673.47</v>
      </c>
      <c r="BO7" s="38">
        <v>1592.72</v>
      </c>
      <c r="BP7" s="38">
        <v>1348.09</v>
      </c>
      <c r="BQ7" s="38">
        <v>38.74</v>
      </c>
      <c r="BR7" s="38">
        <v>38.729999999999997</v>
      </c>
      <c r="BS7" s="38">
        <v>36.17</v>
      </c>
      <c r="BT7" s="38">
        <v>60.45</v>
      </c>
      <c r="BU7" s="38">
        <v>64.45</v>
      </c>
      <c r="BV7" s="38">
        <v>51.73</v>
      </c>
      <c r="BW7" s="38">
        <v>53.01</v>
      </c>
      <c r="BX7" s="38">
        <v>50.54</v>
      </c>
      <c r="BY7" s="38">
        <v>49.22</v>
      </c>
      <c r="BZ7" s="38">
        <v>53.7</v>
      </c>
      <c r="CA7" s="38">
        <v>69.8</v>
      </c>
      <c r="CB7" s="38">
        <v>476.52</v>
      </c>
      <c r="CC7" s="38">
        <v>503.91</v>
      </c>
      <c r="CD7" s="38">
        <v>553.54</v>
      </c>
      <c r="CE7" s="38">
        <v>322.63</v>
      </c>
      <c r="CF7" s="38">
        <v>320.85000000000002</v>
      </c>
      <c r="CG7" s="38">
        <v>310.47000000000003</v>
      </c>
      <c r="CH7" s="38">
        <v>299.39</v>
      </c>
      <c r="CI7" s="38">
        <v>320.36</v>
      </c>
      <c r="CJ7" s="38">
        <v>332.02</v>
      </c>
      <c r="CK7" s="38">
        <v>300.35000000000002</v>
      </c>
      <c r="CL7" s="38">
        <v>232.54</v>
      </c>
      <c r="CM7" s="38">
        <v>23.38</v>
      </c>
      <c r="CN7" s="38">
        <v>23.31</v>
      </c>
      <c r="CO7" s="38">
        <v>26.54</v>
      </c>
      <c r="CP7" s="38">
        <v>28.23</v>
      </c>
      <c r="CQ7" s="38">
        <v>24.15</v>
      </c>
      <c r="CR7" s="38">
        <v>36.67</v>
      </c>
      <c r="CS7" s="38">
        <v>36.200000000000003</v>
      </c>
      <c r="CT7" s="38">
        <v>34.74</v>
      </c>
      <c r="CU7" s="38">
        <v>36.65</v>
      </c>
      <c r="CV7" s="38">
        <v>37.72</v>
      </c>
      <c r="CW7" s="38">
        <v>42.17</v>
      </c>
      <c r="CX7" s="38">
        <v>44.12</v>
      </c>
      <c r="CY7" s="38">
        <v>43.52</v>
      </c>
      <c r="CZ7" s="38">
        <v>42.26</v>
      </c>
      <c r="DA7" s="38">
        <v>44.04</v>
      </c>
      <c r="DB7" s="38">
        <v>45.88</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毛内 聖史</cp:lastModifiedBy>
  <cp:lastPrinted>2018-02-07T05:16:45Z</cp:lastPrinted>
  <dcterms:created xsi:type="dcterms:W3CDTF">2017-12-25T02:16:11Z</dcterms:created>
  <dcterms:modified xsi:type="dcterms:W3CDTF">2018-02-13T00:14:27Z</dcterms:modified>
  <cp:category/>
</cp:coreProperties>
</file>