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68.22\部門別フォルダ\11下水道課\◎『副総括関係』\１２．他の係の所掌に属さない事務事業\008公営企業法関係「経営分析」\H29\公営企業に係る「経営比較分析表」の分析等について（依頼）\29　「経営比較分析表」提出\確認表及び修正版\"/>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iterateCount="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<sst xmlns="http://schemas.openxmlformats.org/spreadsheetml/2006/main" count="240" uniqueCount="126">
  <si>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</si>
  <si>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</si>
  <si>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</si>
  <si>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</si>
  <si>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</si>
  <si>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</si>
  <si>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</si>
  <si>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</si>
  <si>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</si>
  <si>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</si>
  <si>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</si>
  <si>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</si>
  <si>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</si>
  <si>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</si>
  <si>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</si>
  <si>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</si>
  <si>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</si>
  <si>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</si>
  <si>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</si>
  <si>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</si>
  <si>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</si>
  <si>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</si>
  <si>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</si>
  <si>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</si>
  <si>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</si>
  <si>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</si>
  <si>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</si>
  <si>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</si>
  <si>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</si>
  <si>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</si>
  <si>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</si>
  <si>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</si>
  <si>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</si>
  <si>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</si>
  <si>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</si>
  <si>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</si>
  <si>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</si>
  <si>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</si>
  <si>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</si>
  <si>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</si>
  <si>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</si>
  <si>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</si>
  <si>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</si>
  <si>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</si>
  <si>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</si>
  <si>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</si>
  <si>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</si>
  <si>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</si>
  <si>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</si>
  <si>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</si>
  <si>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</si>
  <si>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</si>
  <si>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</si>
  <si>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</si>
  <si>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</si>
  <si>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</si>
  <si>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</si>
  <si>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</si>
  <si>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</si>
  <si>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</si>
  <si>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</si>
  <si>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</si>
  <si>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</si>
  <si>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</si>
  <si>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</si>
  <si>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</si>
  <si>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</si>
  <si>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</si>
  <si>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</si>
  <si>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</si>
  <si>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</si>
  <si>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</si>
  <si>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</si>
  <si>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</si>
  <si>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</si>
  <si>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</si>
  <si>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</si>
  <si>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</si>
  <si>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</si>
  <si>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</si>
  <si>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</si>
  <si>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</si>
  <si>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</si>
  <si>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</si>
  <si>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</si>
  <si>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</si>
  <si>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</si>
  <si>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</si>
  <si>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</si>
  <si>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</si>
  <si>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</si>
  <si>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</si>
  <si>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</si>
  <si>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</si>
  <si>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</si>
  <si>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</si>
  <si>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</si>
  <si>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</si>
  <si>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</si>
  <si>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</si>
  <si>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</si>
  <si>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</si>
  <si>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</si>
  <si>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</si>
  <si>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</si>
  <si>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</si>
  <si>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</si>
  <si>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</si>
  <si>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</si>
  <si>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</si>
  <si>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東北町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</si>
  <si>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</si>
  <si>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</si>
  <si>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</si>
  <si>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</si>
  <si>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</si>
  <si>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</si>
  <si>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</si>
  <si>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</si>
  <si>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</si>
  <si>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</si>
  <si>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</si>
  <si>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・当町の農業集落排水事業の経営健全化、効率化に向けた今後の取組としては、使用料の未納額の解消と使用料の価格の適正化、維持管理の最適な整備をしていく。</t>
  </si>
  <si>
    <t>・当町の農業集落排水事業（法非適用）の経営状況を左のグラフから分析すると,平成28年度に経費を見直しを図ったことにより、経費回収率、汚水処理原価、企業債残高対事業規模費率が向上したものの、経費回収率、汚水処理原価、施設使用率は、いずれも類似団体と比較すると健全性に欠ける状態にある。
・主な要因として、少子高齢化の影響により当初の全体計画人口規模に対して現在処理区内人口が少なく、また使用者が高齢化していることにより、水道使用量も減少していることがあげられる。水洗化率では類似団体を上回っているが、経営的に反映されていない状況である。また地理的に起伏のある地域及び民家が拡散している地域であり、管渠施設の維持に経費がかかる状況も挙げられる。　　　　　　　　　　　　　　　　　　　　　　　　　　　　　　　　　　　・現状は、一般会計繰入金に依存している状況であり、人口規模や地理的状況を踏まえると住民サービス上やむを得ないが、今後は、使用料の単価設定を様々な視点から検証する必要がある。</t>
    <rPh sb="128" eb="131">
      <t>ケンゼンセイ</t>
    </rPh>
    <rPh sb="132" eb="133">
      <t>カ</t>
    </rPh>
    <rPh sb="135" eb="137">
      <t>ジョウタイ</t>
    </rPh>
    <rPh sb="186" eb="187">
      <t>スク</t>
    </rPh>
    <rPh sb="192" eb="195">
      <t>シヨウシャ</t>
    </rPh>
    <rPh sb="196" eb="199">
      <t>コウレイカ</t>
    </rPh>
    <rPh sb="209" eb="211">
      <t>スイドウ</t>
    </rPh>
    <rPh sb="211" eb="213">
      <t>シヨウ</t>
    </rPh>
    <rPh sb="213" eb="214">
      <t>リョウ</t>
    </rPh>
    <rPh sb="297" eb="299">
      <t>カンキョ</t>
    </rPh>
    <rPh sb="299" eb="301">
      <t>シセツ</t>
    </rPh>
    <rPh sb="302" eb="304">
      <t>イジ</t>
    </rPh>
    <rPh sb="305" eb="307">
      <t>ケイヒ</t>
    </rPh>
    <phoneticPr fontId="4"/>
  </si>
  <si>
    <t>・甲地処理区（平成８年供用開始）、千曳処理区（平成１４年供用開始）、菩提寺処理区（平成１６年供用開始）の３処理区で運営しており、処理機能は概ね良好ではあるが、一番古い処理区で供用開始から約２０年ほど経過しており、一部老朽化による機能低下も見られる。平成２９年度から甲地処理区と千曳処理区に対し、機能強化対策事業を行っており平成３０年度に完了する予定である。これにより、施設を長寿命化することができるため、今後も長期にわたって処理機能を維持することが可能である。</t>
    <rPh sb="1" eb="3">
      <t>カッチ</t>
    </rPh>
    <rPh sb="3" eb="5">
      <t>ショリ</t>
    </rPh>
    <rPh sb="5" eb="6">
      <t>ク</t>
    </rPh>
    <rPh sb="7" eb="9">
      <t>ヘイセイ</t>
    </rPh>
    <rPh sb="10" eb="11">
      <t>ネン</t>
    </rPh>
    <rPh sb="11" eb="13">
      <t>キョウヨウ</t>
    </rPh>
    <rPh sb="13" eb="15">
      <t>カイシ</t>
    </rPh>
    <rPh sb="17" eb="19">
      <t>チビキ</t>
    </rPh>
    <rPh sb="19" eb="21">
      <t>ショリ</t>
    </rPh>
    <rPh sb="21" eb="22">
      <t>ク</t>
    </rPh>
    <rPh sb="34" eb="37">
      <t>ボダイジ</t>
    </rPh>
    <rPh sb="37" eb="39">
      <t>ショリ</t>
    </rPh>
    <rPh sb="39" eb="40">
      <t>ク</t>
    </rPh>
    <rPh sb="53" eb="55">
      <t>ショリ</t>
    </rPh>
    <rPh sb="55" eb="56">
      <t>ク</t>
    </rPh>
    <rPh sb="57" eb="59">
      <t>ウンエイ</t>
    </rPh>
    <rPh sb="64" eb="66">
      <t>ショリ</t>
    </rPh>
    <rPh sb="66" eb="68">
      <t>キノウ</t>
    </rPh>
    <rPh sb="69" eb="70">
      <t>オオム</t>
    </rPh>
    <rPh sb="71" eb="73">
      <t>リョウコウ</t>
    </rPh>
    <rPh sb="79" eb="81">
      <t>イチバン</t>
    </rPh>
    <rPh sb="81" eb="82">
      <t>フル</t>
    </rPh>
    <rPh sb="93" eb="94">
      <t>ヤク</t>
    </rPh>
    <rPh sb="96" eb="97">
      <t>ネン</t>
    </rPh>
    <rPh sb="99" eb="101">
      <t>ケイカ</t>
    </rPh>
    <rPh sb="106" eb="108">
      <t>イチブ</t>
    </rPh>
    <rPh sb="108" eb="111">
      <t>ロウキュウカ</t>
    </rPh>
    <rPh sb="114" eb="116">
      <t>キノウ</t>
    </rPh>
    <rPh sb="116" eb="118">
      <t>テイカ</t>
    </rPh>
    <rPh sb="119" eb="120">
      <t>ミ</t>
    </rPh>
    <rPh sb="124" eb="126">
      <t>ヘイセイ</t>
    </rPh>
    <rPh sb="128" eb="130">
      <t>ネンド</t>
    </rPh>
    <rPh sb="132" eb="134">
      <t>カッチ</t>
    </rPh>
    <rPh sb="134" eb="136">
      <t>ショリ</t>
    </rPh>
    <rPh sb="136" eb="137">
      <t>ク</t>
    </rPh>
    <rPh sb="138" eb="140">
      <t>チビキ</t>
    </rPh>
    <rPh sb="140" eb="142">
      <t>ショリ</t>
    </rPh>
    <rPh sb="142" eb="143">
      <t>ク</t>
    </rPh>
    <rPh sb="144" eb="145">
      <t>タイ</t>
    </rPh>
    <rPh sb="147" eb="149">
      <t>キノウ</t>
    </rPh>
    <rPh sb="149" eb="151">
      <t>キョウカ</t>
    </rPh>
    <rPh sb="151" eb="153">
      <t>タイサク</t>
    </rPh>
    <rPh sb="153" eb="155">
      <t>ジギョウ</t>
    </rPh>
    <rPh sb="156" eb="157">
      <t>オコナ</t>
    </rPh>
    <rPh sb="161" eb="163">
      <t>ヘイセイ</t>
    </rPh>
    <rPh sb="165" eb="166">
      <t>ネン</t>
    </rPh>
    <rPh sb="166" eb="167">
      <t>ド</t>
    </rPh>
    <rPh sb="168" eb="170">
      <t>カンリョウ</t>
    </rPh>
    <rPh sb="172" eb="174">
      <t>ヨテイ</t>
    </rPh>
    <rPh sb="184" eb="186">
      <t>シセツ</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</si>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</sst>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8886008"/>
        <c:axId val="28888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88886008"/>
        <c:axId val="288885224"/>
      </c:lineChart>
      <c:dateAx>
        <c:axId val="288886008"/>
        <c:scaling>
          <c:orientation val="minMax"/>
        </c:scaling>
        <c:delete val="1"/>
        <c:axPos val="b"/>
        <c:numFmt formatCode="ge" sourceLinked="1"/>
        <c:majorTickMark val="none"/>
        <c:minorTickMark val="none"/>
        <c:tickLblPos val="none"/>
        <c:crossAx val="288885224"/>
        <c:crosses val="autoZero"/>
        <c:auto val="1"/>
        <c:lblOffset val="100"/>
        <c:baseTimeUnit val="years"/>
      </c:dateAx>
      <c:valAx>
        <c:axId val="28888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8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45.89</c:v>
                </c:pt>
                <c:pt idx="1">
                  <c:v>45</c:v>
                </c:pt>
                <c:pt idx="2">
                  <c:v>44.29</c:v>
                </c:pt>
                <c:pt idx="3">
                  <c:v>44.82</c:v>
                </c:pt>
                <c:pt idx="4">
                  <c:v>45.18</c:v>
                </c:pt>
              </c:numCache>
            </c:numRef>
          </c:val>
        </c:ser>
        <c:dLbls>
          <c:showLegendKey val="0"/>
          <c:showVal val="0"/>
          <c:showCatName val="0"/>
          <c:showSerName val="0"/>
          <c:showPercent val="0"/>
          <c:showBubbleSize val="0"/>
        </c:dLbls>
        <c:gapWidth val="150"/>
        <c:axId val="290037216"/>
        <c:axId val="29052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90037216"/>
        <c:axId val="290522552"/>
      </c:lineChart>
      <c:dateAx>
        <c:axId val="290037216"/>
        <c:scaling>
          <c:orientation val="minMax"/>
        </c:scaling>
        <c:delete val="1"/>
        <c:axPos val="b"/>
        <c:numFmt formatCode="ge" sourceLinked="1"/>
        <c:majorTickMark val="none"/>
        <c:minorTickMark val="none"/>
        <c:tickLblPos val="none"/>
        <c:crossAx val="290522552"/>
        <c:crosses val="autoZero"/>
        <c:auto val="1"/>
        <c:lblOffset val="100"/>
        <c:baseTimeUnit val="years"/>
      </c:dateAx>
      <c:valAx>
        <c:axId val="29052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0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94.24</c:v>
                </c:pt>
                <c:pt idx="1">
                  <c:v>94.53</c:v>
                </c:pt>
                <c:pt idx="2">
                  <c:v>94.68</c:v>
                </c:pt>
                <c:pt idx="3">
                  <c:v>94.84</c:v>
                </c:pt>
                <c:pt idx="4">
                  <c:v>94.89</c:v>
                </c:pt>
              </c:numCache>
            </c:numRef>
          </c:val>
        </c:ser>
        <c:dLbls>
          <c:showLegendKey val="0"/>
          <c:showVal val="0"/>
          <c:showCatName val="0"/>
          <c:showSerName val="0"/>
          <c:showPercent val="0"/>
          <c:showBubbleSize val="0"/>
        </c:dLbls>
        <c:gapWidth val="150"/>
        <c:axId val="290523728"/>
        <c:axId val="29052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90523728"/>
        <c:axId val="290524120"/>
      </c:lineChart>
      <c:dateAx>
        <c:axId val="290523728"/>
        <c:scaling>
          <c:orientation val="minMax"/>
        </c:scaling>
        <c:delete val="1"/>
        <c:axPos val="b"/>
        <c:numFmt formatCode="ge" sourceLinked="1"/>
        <c:majorTickMark val="none"/>
        <c:minorTickMark val="none"/>
        <c:tickLblPos val="none"/>
        <c:crossAx val="290524120"/>
        <c:crosses val="autoZero"/>
        <c:auto val="1"/>
        <c:lblOffset val="100"/>
        <c:baseTimeUnit val="years"/>
      </c:dateAx>
      <c:valAx>
        <c:axId val="29052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52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36.44</c:v>
                </c:pt>
                <c:pt idx="1">
                  <c:v>43.82</c:v>
                </c:pt>
                <c:pt idx="2">
                  <c:v>42.25</c:v>
                </c:pt>
                <c:pt idx="3">
                  <c:v>40.130000000000003</c:v>
                </c:pt>
                <c:pt idx="4">
                  <c:v>34.06</c:v>
                </c:pt>
              </c:numCache>
            </c:numRef>
          </c:val>
        </c:ser>
        <c:dLbls>
          <c:showLegendKey val="0"/>
          <c:showVal val="0"/>
          <c:showCatName val="0"/>
          <c:showSerName val="0"/>
          <c:showPercent val="0"/>
          <c:showBubbleSize val="0"/>
        </c:dLbls>
        <c:gapWidth val="150"/>
        <c:axId val="288887576"/>
        <c:axId val="2888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8887576"/>
        <c:axId val="288887968"/>
      </c:lineChart>
      <c:dateAx>
        <c:axId val="288887576"/>
        <c:scaling>
          <c:orientation val="minMax"/>
        </c:scaling>
        <c:delete val="1"/>
        <c:axPos val="b"/>
        <c:numFmt formatCode="ge" sourceLinked="1"/>
        <c:majorTickMark val="none"/>
        <c:minorTickMark val="none"/>
        <c:tickLblPos val="none"/>
        <c:crossAx val="288887968"/>
        <c:crosses val="autoZero"/>
        <c:auto val="1"/>
        <c:lblOffset val="100"/>
        <c:baseTimeUnit val="years"/>
      </c:dateAx>
      <c:valAx>
        <c:axId val="2888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8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0035648"/>
        <c:axId val="29003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0035648"/>
        <c:axId val="290036040"/>
      </c:lineChart>
      <c:dateAx>
        <c:axId val="290035648"/>
        <c:scaling>
          <c:orientation val="minMax"/>
        </c:scaling>
        <c:delete val="1"/>
        <c:axPos val="b"/>
        <c:numFmt formatCode="ge" sourceLinked="1"/>
        <c:majorTickMark val="none"/>
        <c:minorTickMark val="none"/>
        <c:tickLblPos val="none"/>
        <c:crossAx val="290036040"/>
        <c:crosses val="autoZero"/>
        <c:auto val="1"/>
        <c:lblOffset val="100"/>
        <c:baseTimeUnit val="years"/>
      </c:dateAx>
      <c:valAx>
        <c:axId val="29003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0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0038392"/>
        <c:axId val="2900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0038392"/>
        <c:axId val="290038784"/>
      </c:lineChart>
      <c:dateAx>
        <c:axId val="290038392"/>
        <c:scaling>
          <c:orientation val="minMax"/>
        </c:scaling>
        <c:delete val="1"/>
        <c:axPos val="b"/>
        <c:numFmt formatCode="ge" sourceLinked="1"/>
        <c:majorTickMark val="none"/>
        <c:minorTickMark val="none"/>
        <c:tickLblPos val="none"/>
        <c:crossAx val="290038784"/>
        <c:crosses val="autoZero"/>
        <c:auto val="1"/>
        <c:lblOffset val="100"/>
        <c:baseTimeUnit val="years"/>
      </c:dateAx>
      <c:valAx>
        <c:axId val="2900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03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0180856"/>
        <c:axId val="2901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0180856"/>
        <c:axId val="290181248"/>
      </c:lineChart>
      <c:dateAx>
        <c:axId val="290180856"/>
        <c:scaling>
          <c:orientation val="minMax"/>
        </c:scaling>
        <c:delete val="1"/>
        <c:axPos val="b"/>
        <c:numFmt formatCode="ge" sourceLinked="1"/>
        <c:majorTickMark val="none"/>
        <c:minorTickMark val="none"/>
        <c:tickLblPos val="none"/>
        <c:crossAx val="290181248"/>
        <c:crosses val="autoZero"/>
        <c:auto val="1"/>
        <c:lblOffset val="100"/>
        <c:baseTimeUnit val="years"/>
      </c:dateAx>
      <c:valAx>
        <c:axId val="2901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18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0182816"/>
        <c:axId val="29018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0182816"/>
        <c:axId val="290183208"/>
      </c:lineChart>
      <c:dateAx>
        <c:axId val="290182816"/>
        <c:scaling>
          <c:orientation val="minMax"/>
        </c:scaling>
        <c:delete val="1"/>
        <c:axPos val="b"/>
        <c:numFmt formatCode="ge" sourceLinked="1"/>
        <c:majorTickMark val="none"/>
        <c:minorTickMark val="none"/>
        <c:tickLblPos val="none"/>
        <c:crossAx val="290183208"/>
        <c:crosses val="autoZero"/>
        <c:auto val="1"/>
        <c:lblOffset val="100"/>
        <c:baseTimeUnit val="years"/>
      </c:dateAx>
      <c:valAx>
        <c:axId val="29018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1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4787.76</c:v>
                </c:pt>
                <c:pt idx="1">
                  <c:v>4939.72</c:v>
                </c:pt>
                <c:pt idx="2">
                  <c:v>4657.08</c:v>
                </c:pt>
                <c:pt idx="3">
                  <c:v>4595.88</c:v>
                </c:pt>
                <c:pt idx="4">
                  <c:v>307.08</c:v>
                </c:pt>
              </c:numCache>
            </c:numRef>
          </c:val>
        </c:ser>
        <c:dLbls>
          <c:showLegendKey val="0"/>
          <c:showVal val="0"/>
          <c:showCatName val="0"/>
          <c:showSerName val="0"/>
          <c:showPercent val="0"/>
          <c:showBubbleSize val="0"/>
        </c:dLbls>
        <c:gapWidth val="150"/>
        <c:axId val="290621592"/>
        <c:axId val="2906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90621592"/>
        <c:axId val="290621984"/>
      </c:lineChart>
      <c:dateAx>
        <c:axId val="290621592"/>
        <c:scaling>
          <c:orientation val="minMax"/>
        </c:scaling>
        <c:delete val="1"/>
        <c:axPos val="b"/>
        <c:numFmt formatCode="ge" sourceLinked="1"/>
        <c:majorTickMark val="none"/>
        <c:minorTickMark val="none"/>
        <c:tickLblPos val="none"/>
        <c:crossAx val="290621984"/>
        <c:crosses val="autoZero"/>
        <c:auto val="1"/>
        <c:lblOffset val="100"/>
        <c:baseTimeUnit val="years"/>
      </c:dateAx>
      <c:valAx>
        <c:axId val="2906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62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20.52</c:v>
                </c:pt>
                <c:pt idx="1">
                  <c:v>16.399999999999999</c:v>
                </c:pt>
                <c:pt idx="2">
                  <c:v>16.13</c:v>
                </c:pt>
                <c:pt idx="3">
                  <c:v>16.309999999999999</c:v>
                </c:pt>
                <c:pt idx="4">
                  <c:v>44.45</c:v>
                </c:pt>
              </c:numCache>
            </c:numRef>
          </c:val>
        </c:ser>
        <c:dLbls>
          <c:showLegendKey val="0"/>
          <c:showVal val="0"/>
          <c:showCatName val="0"/>
          <c:showSerName val="0"/>
          <c:showPercent val="0"/>
          <c:showBubbleSize val="0"/>
        </c:dLbls>
        <c:gapWidth val="150"/>
        <c:axId val="290182424"/>
        <c:axId val="29062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90182424"/>
        <c:axId val="290623160"/>
      </c:lineChart>
      <c:dateAx>
        <c:axId val="290182424"/>
        <c:scaling>
          <c:orientation val="minMax"/>
        </c:scaling>
        <c:delete val="1"/>
        <c:axPos val="b"/>
        <c:numFmt formatCode="ge" sourceLinked="1"/>
        <c:majorTickMark val="none"/>
        <c:minorTickMark val="none"/>
        <c:tickLblPos val="none"/>
        <c:crossAx val="290623160"/>
        <c:crosses val="autoZero"/>
        <c:auto val="1"/>
        <c:lblOffset val="100"/>
        <c:baseTimeUnit val="years"/>
      </c:dateAx>
      <c:valAx>
        <c:axId val="29062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18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724.37</c:v>
                </c:pt>
                <c:pt idx="1">
                  <c:v>854.73</c:v>
                </c:pt>
                <c:pt idx="2">
                  <c:v>919.36</c:v>
                </c:pt>
                <c:pt idx="3">
                  <c:v>886.61</c:v>
                </c:pt>
                <c:pt idx="4">
                  <c:v>330.33</c:v>
                </c:pt>
              </c:numCache>
            </c:numRef>
          </c:val>
        </c:ser>
        <c:dLbls>
          <c:showLegendKey val="0"/>
          <c:showVal val="0"/>
          <c:showCatName val="0"/>
          <c:showSerName val="0"/>
          <c:showPercent val="0"/>
          <c:showBubbleSize val="0"/>
        </c:dLbls>
        <c:gapWidth val="150"/>
        <c:axId val="290624336"/>
        <c:axId val="29062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90624336"/>
        <c:axId val="290624728"/>
      </c:lineChart>
      <c:dateAx>
        <c:axId val="290624336"/>
        <c:scaling>
          <c:orientation val="minMax"/>
        </c:scaling>
        <c:delete val="1"/>
        <c:axPos val="b"/>
        <c:numFmt formatCode="ge" sourceLinked="1"/>
        <c:majorTickMark val="none"/>
        <c:minorTickMark val="none"/>
        <c:tickLblPos val="none"/>
        <c:crossAx val="290624728"/>
        <c:crosses val="autoZero"/>
        <c:auto val="1"/>
        <c:lblOffset val="100"/>
        <c:baseTimeUnit val="years"/>
      </c:dateAx>
      <c:valAx>
        <c:axId val="29062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62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3"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青森県　東北町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18249</v>
      </c>
      <c r="AM8" s="50"/>
      <c r="AN8" s="50"/>
      <c r="AO8" s="50"/>
      <c r="AP8" s="50"/>
      <c r="AQ8" s="50"/>
      <c r="AR8" s="50"/>
      <c r="AS8" s="50"/>
      <c r="AT8" s="45">
        <f>データ!T6</f>
        <v>326.5</v>
      </c>
      <c r="AU8" s="45"/>
      <c r="AV8" s="45"/>
      <c r="AW8" s="45"/>
      <c r="AX8" s="45"/>
      <c r="AY8" s="45"/>
      <c r="AZ8" s="45"/>
      <c r="BA8" s="45"/>
      <c r="BB8" s="45">
        <f>データ!U6</f>
        <v>55.89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8.2899999999999991</v>
      </c>
      <c r="Q10" s="45"/>
      <c r="R10" s="45"/>
      <c r="S10" s="45"/>
      <c r="T10" s="45"/>
      <c r="U10" s="45"/>
      <c r="V10" s="45"/>
      <c r="W10" s="45">
        <f>データ!Q6</f>
        <v>100</v>
      </c>
      <c r="X10" s="45"/>
      <c r="Y10" s="45"/>
      <c r="Z10" s="45"/>
      <c r="AA10" s="45"/>
      <c r="AB10" s="45"/>
      <c r="AC10" s="45"/>
      <c r="AD10" s="50">
        <f>データ!R6</f>
        <v>2592</v>
      </c>
      <c r="AE10" s="50"/>
      <c r="AF10" s="50"/>
      <c r="AG10" s="50"/>
      <c r="AH10" s="50"/>
      <c r="AI10" s="50"/>
      <c r="AJ10" s="50"/>
      <c r="AK10" s="2"/>
      <c r="AL10" s="50">
        <f>データ!V6</f>
        <v>1506</v>
      </c>
      <c r="AM10" s="50"/>
      <c r="AN10" s="50"/>
      <c r="AO10" s="50"/>
      <c r="AP10" s="50"/>
      <c r="AQ10" s="50"/>
      <c r="AR10" s="50"/>
      <c r="AS10" s="50"/>
      <c r="AT10" s="45">
        <f>データ!W6</f>
        <v>1.5</v>
      </c>
      <c r="AU10" s="45"/>
      <c r="AV10" s="45"/>
      <c r="AW10" s="45"/>
      <c r="AX10" s="45"/>
      <c r="AY10" s="45"/>
      <c r="AZ10" s="45"/>
      <c r="BA10" s="45"/>
      <c r="BB10" s="45">
        <f>データ!X6</f>
        <v>1004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24082</v>
      </c>
      <c r="D6" s="33">
        <f t="shared" si="3"/>
        <v>47</v>
      </c>
      <c r="E6" s="33">
        <f t="shared" si="3"/>
        <v>17</v>
      </c>
      <c r="F6" s="33">
        <f t="shared" si="3"/>
        <v>5</v>
      </c>
      <c r="G6" s="33">
        <f t="shared" si="3"/>
        <v>0</v>
      </c>
      <c r="H6" s="33" t="str">
        <f t="shared" si="3"/>
        <v>青森県　東北町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8.2899999999999991</v>
      </c>
      <c r="Q6" s="34">
        <f t="shared" si="3"/>
        <v>100</v>
      </c>
      <c r="R6" s="34">
        <f t="shared" si="3"/>
        <v>2592</v>
      </c>
      <c r="S6" s="34">
        <f t="shared" si="3"/>
        <v>18249</v>
      </c>
      <c r="T6" s="34">
        <f t="shared" si="3"/>
        <v>326.5</v>
      </c>
      <c r="U6" s="34">
        <f t="shared" si="3"/>
        <v>55.89</v>
      </c>
      <c r="V6" s="34">
        <f t="shared" si="3"/>
        <v>1506</v>
      </c>
      <c r="W6" s="34">
        <f t="shared" si="3"/>
        <v>1.5</v>
      </c>
      <c r="X6" s="34">
        <f t="shared" si="3"/>
        <v>1004</v>
      </c>
      <c r="Y6" s="35">
        <f>IF(Y7="",NA(),Y7)</f>
        <v>36.44</v>
      </c>
      <c r="Z6" s="35">
        <f t="shared" ref="Z6:AH6" si="4">IF(Z7="",NA(),Z7)</f>
        <v>43.82</v>
      </c>
      <c r="AA6" s="35">
        <f t="shared" si="4"/>
        <v>42.25</v>
      </c>
      <c r="AB6" s="35">
        <f t="shared" si="4"/>
        <v>40.130000000000003</v>
      </c>
      <c r="AC6" s="35">
        <f t="shared" si="4"/>
        <v>34.06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4787.76</v>
      </c>
      <c r="BG6" s="35">
        <f t="shared" ref="BG6:BO6" si="7">IF(BG7="",NA(),BG7)</f>
        <v>4939.72</v>
      </c>
      <c r="BH6" s="35">
        <f t="shared" si="7"/>
        <v>4657.08</v>
      </c>
      <c r="BI6" s="35">
        <f t="shared" si="7"/>
        <v>4595.88</v>
      </c>
      <c r="BJ6" s="35">
        <f t="shared" si="7"/>
        <v>307.08</v>
      </c>
      <c r="BK6" s="35">
        <f t="shared" si="7"/>
        <v>1197.82</v>
      </c>
      <c r="BL6" s="35">
        <f t="shared" si="7"/>
        <v>1126.77</v>
      </c>
      <c r="BM6" s="35">
        <f t="shared" si="7"/>
        <v>1044.8</v>
      </c>
      <c r="BN6" s="35">
        <f t="shared" si="7"/>
        <v>1081.8</v>
      </c>
      <c r="BO6" s="35">
        <f t="shared" si="7"/>
        <v>974.93</v>
      </c>
      <c r="BP6" s="34" t="str">
        <f>IF(BP7="","",IF(BP7="-","【-】","【"&amp;SUBSTITUTE(TEXT(BP7,"#,##0.00"),"-","△")&amp;"】"))</f>
        <v>【914.53】</v>
      </c>
      <c r="BQ6" s="35">
        <f>IF(BQ7="",NA(),BQ7)</f>
        <v>20.52</v>
      </c>
      <c r="BR6" s="35">
        <f t="shared" ref="BR6:BZ6" si="8">IF(BR7="",NA(),BR7)</f>
        <v>16.399999999999999</v>
      </c>
      <c r="BS6" s="35">
        <f t="shared" si="8"/>
        <v>16.13</v>
      </c>
      <c r="BT6" s="35">
        <f t="shared" si="8"/>
        <v>16.309999999999999</v>
      </c>
      <c r="BU6" s="35">
        <f t="shared" si="8"/>
        <v>44.45</v>
      </c>
      <c r="BV6" s="35">
        <f t="shared" si="8"/>
        <v>51.03</v>
      </c>
      <c r="BW6" s="35">
        <f t="shared" si="8"/>
        <v>50.9</v>
      </c>
      <c r="BX6" s="35">
        <f t="shared" si="8"/>
        <v>50.82</v>
      </c>
      <c r="BY6" s="35">
        <f t="shared" si="8"/>
        <v>52.19</v>
      </c>
      <c r="BZ6" s="35">
        <f t="shared" si="8"/>
        <v>55.32</v>
      </c>
      <c r="CA6" s="34" t="str">
        <f>IF(CA7="","",IF(CA7="-","【-】","【"&amp;SUBSTITUTE(TEXT(CA7,"#,##0.00"),"-","△")&amp;"】"))</f>
        <v>【55.73】</v>
      </c>
      <c r="CB6" s="35">
        <f>IF(CB7="",NA(),CB7)</f>
        <v>724.37</v>
      </c>
      <c r="CC6" s="35">
        <f t="shared" ref="CC6:CK6" si="9">IF(CC7="",NA(),CC7)</f>
        <v>854.73</v>
      </c>
      <c r="CD6" s="35">
        <f t="shared" si="9"/>
        <v>919.36</v>
      </c>
      <c r="CE6" s="35">
        <f t="shared" si="9"/>
        <v>886.61</v>
      </c>
      <c r="CF6" s="35">
        <f t="shared" si="9"/>
        <v>330.33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45.89</v>
      </c>
      <c r="CN6" s="35">
        <f t="shared" ref="CN6:CV6" si="10">IF(CN7="",NA(),CN7)</f>
        <v>45</v>
      </c>
      <c r="CO6" s="35">
        <f t="shared" si="10"/>
        <v>44.29</v>
      </c>
      <c r="CP6" s="35">
        <f t="shared" si="10"/>
        <v>44.82</v>
      </c>
      <c r="CQ6" s="35">
        <f t="shared" si="10"/>
        <v>45.18</v>
      </c>
      <c r="CR6" s="35">
        <f t="shared" si="10"/>
        <v>54.74</v>
      </c>
      <c r="CS6" s="35">
        <f t="shared" si="10"/>
        <v>53.78</v>
      </c>
      <c r="CT6" s="35">
        <f t="shared" si="10"/>
        <v>53.24</v>
      </c>
      <c r="CU6" s="35">
        <f t="shared" si="10"/>
        <v>52.31</v>
      </c>
      <c r="CV6" s="35">
        <f t="shared" si="10"/>
        <v>60.65</v>
      </c>
      <c r="CW6" s="34" t="str">
        <f>IF(CW7="","",IF(CW7="-","【-】","【"&amp;SUBSTITUTE(TEXT(CW7,"#,##0.00"),"-","△")&amp;"】"))</f>
        <v>【59.15】</v>
      </c>
      <c r="CX6" s="35">
        <f>IF(CX7="",NA(),CX7)</f>
        <v>94.24</v>
      </c>
      <c r="CY6" s="35">
        <f t="shared" ref="CY6:DG6" si="11">IF(CY7="",NA(),CY7)</f>
        <v>94.53</v>
      </c>
      <c r="CZ6" s="35">
        <f t="shared" si="11"/>
        <v>94.68</v>
      </c>
      <c r="DA6" s="35">
        <f t="shared" si="11"/>
        <v>94.84</v>
      </c>
      <c r="DB6" s="35">
        <f t="shared" si="11"/>
        <v>94.89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24082</v>
      </c>
      <c r="D7" s="37">
        <v>47</v>
      </c>
      <c r="E7" s="37">
        <v>17</v>
      </c>
      <c r="F7" s="37">
        <v>5</v>
      </c>
      <c r="G7" s="37">
        <v>0</v>
      </c>
      <c r="H7" s="37" t="s">
        <v>110</v>
      </c>
      <c r="I7" s="37" t="s">
        <v>111</v>
      </c>
      <c r="J7" s="37" t="s">
        <v>112</v>
      </c>
      <c r="K7" s="37" t="s">
        <v>113</v>
      </c>
      <c r="L7" s="37" t="s">
        <v>114</v>
      </c>
      <c r="M7" s="37"/>
      <c r="N7" s="38" t="s">
        <v>115</v>
      </c>
      <c r="O7" s="38" t="s">
        <v>116</v>
      </c>
      <c r="P7" s="38">
        <v>8.2899999999999991</v>
      </c>
      <c r="Q7" s="38">
        <v>100</v>
      </c>
      <c r="R7" s="38">
        <v>2592</v>
      </c>
      <c r="S7" s="38">
        <v>18249</v>
      </c>
      <c r="T7" s="38">
        <v>326.5</v>
      </c>
      <c r="U7" s="38">
        <v>55.89</v>
      </c>
      <c r="V7" s="38">
        <v>1506</v>
      </c>
      <c r="W7" s="38">
        <v>1.5</v>
      </c>
      <c r="X7" s="38">
        <v>1004</v>
      </c>
      <c r="Y7" s="38">
        <v>36.44</v>
      </c>
      <c r="Z7" s="38">
        <v>43.82</v>
      </c>
      <c r="AA7" s="38">
        <v>42.25</v>
      </c>
      <c r="AB7" s="38">
        <v>40.130000000000003</v>
      </c>
      <c r="AC7" s="38">
        <v>34.06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4787.76</v>
      </c>
      <c r="BG7" s="38">
        <v>4939.72</v>
      </c>
      <c r="BH7" s="38">
        <v>4657.08</v>
      </c>
      <c r="BI7" s="38">
        <v>4595.88</v>
      </c>
      <c r="BJ7" s="38">
        <v>307.08</v>
      </c>
      <c r="BK7" s="38">
        <v>1197.82</v>
      </c>
      <c r="BL7" s="38">
        <v>1126.77</v>
      </c>
      <c r="BM7" s="38">
        <v>1044.8</v>
      </c>
      <c r="BN7" s="38">
        <v>1081.8</v>
      </c>
      <c r="BO7" s="38">
        <v>974.93</v>
      </c>
      <c r="BP7" s="38">
        <v>914.53</v>
      </c>
      <c r="BQ7" s="38">
        <v>20.52</v>
      </c>
      <c r="BR7" s="38">
        <v>16.399999999999999</v>
      </c>
      <c r="BS7" s="38">
        <v>16.13</v>
      </c>
      <c r="BT7" s="38">
        <v>16.309999999999999</v>
      </c>
      <c r="BU7" s="38">
        <v>44.45</v>
      </c>
      <c r="BV7" s="38">
        <v>51.03</v>
      </c>
      <c r="BW7" s="38">
        <v>50.9</v>
      </c>
      <c r="BX7" s="38">
        <v>50.82</v>
      </c>
      <c r="BY7" s="38">
        <v>52.19</v>
      </c>
      <c r="BZ7" s="38">
        <v>55.32</v>
      </c>
      <c r="CA7" s="38">
        <v>55.73</v>
      </c>
      <c r="CB7" s="38">
        <v>724.37</v>
      </c>
      <c r="CC7" s="38">
        <v>854.73</v>
      </c>
      <c r="CD7" s="38">
        <v>919.36</v>
      </c>
      <c r="CE7" s="38">
        <v>886.61</v>
      </c>
      <c r="CF7" s="38">
        <v>330.33</v>
      </c>
      <c r="CG7" s="38">
        <v>289.60000000000002</v>
      </c>
      <c r="CH7" s="38">
        <v>293.27</v>
      </c>
      <c r="CI7" s="38">
        <v>300.52</v>
      </c>
      <c r="CJ7" s="38">
        <v>296.14</v>
      </c>
      <c r="CK7" s="38">
        <v>283.17</v>
      </c>
      <c r="CL7" s="38">
        <v>276.77999999999997</v>
      </c>
      <c r="CM7" s="38">
        <v>45.89</v>
      </c>
      <c r="CN7" s="38">
        <v>45</v>
      </c>
      <c r="CO7" s="38">
        <v>44.29</v>
      </c>
      <c r="CP7" s="38">
        <v>44.82</v>
      </c>
      <c r="CQ7" s="38">
        <v>45.18</v>
      </c>
      <c r="CR7" s="38">
        <v>54.74</v>
      </c>
      <c r="CS7" s="38">
        <v>53.78</v>
      </c>
      <c r="CT7" s="38">
        <v>53.24</v>
      </c>
      <c r="CU7" s="38">
        <v>52.31</v>
      </c>
      <c r="CV7" s="38">
        <v>60.65</v>
      </c>
      <c r="CW7" s="38">
        <v>59.15</v>
      </c>
      <c r="CX7" s="38">
        <v>94.24</v>
      </c>
      <c r="CY7" s="38">
        <v>94.53</v>
      </c>
      <c r="CZ7" s="38">
        <v>94.68</v>
      </c>
      <c r="DA7" s="38">
        <v>94.84</v>
      </c>
      <c r="DB7" s="38">
        <v>94.89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11107</cp:lastModifiedBy>
  <cp:lastPrinted>2018-02-13T07:47:46Z</cp:lastPrinted>
  <dcterms:created xsi:type="dcterms:W3CDTF">2017-12-25T02:24:18Z</dcterms:created>
  <dcterms:modified xsi:type="dcterms:W3CDTF">2018-02-13T07:47:49Z</dcterms:modified>
  <cp:category/>
</cp:coreProperties>
</file>