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503\Desktop\下水道班\維持管理関係\公営企業会計\H29\お願い(経営比較分析表)\【照会】経営比較分析表\"/>
    </mc:Choice>
  </mc:AlternateContent>
  <workbookProtection workbookPassword="B319" lockStructure="1"/>
  <bookViews>
    <workbookView xWindow="0" yWindow="0" windowWidth="20490" windowHeight="696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<sst xmlns="http://schemas.openxmlformats.org/spreadsheetml/2006/main" count="240" uniqueCount="126">
  <si>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</si>
  <si>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</si>
  <si>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</si>
  <si>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</si>
  <si>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</si>
  <si>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</si>
  <si>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</si>
  <si>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</si>
  <si>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</si>
  <si>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</si>
  <si>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</si>
  <si>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</si>
  <si>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</si>
  <si>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</si>
  <si>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</si>
  <si>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</si>
  <si>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</si>
  <si>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</si>
  <si>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</si>
  <si>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</si>
  <si>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</si>
  <si>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</si>
  <si>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</si>
  <si>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</si>
  <si>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</si>
  <si>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</si>
  <si>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</si>
  <si>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</si>
  <si>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</si>
  <si>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</si>
  <si>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</si>
  <si>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</si>
  <si>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</si>
  <si>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</si>
  <si>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</si>
  <si>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</si>
  <si>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</si>
  <si>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</si>
  <si>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</si>
  <si>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</si>
  <si>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</si>
  <si>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</si>
  <si>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</si>
  <si>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</si>
  <si>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</si>
  <si>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</si>
  <si>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</si>
  <si>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</si>
  <si>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</si>
  <si>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</si>
  <si>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</si>
  <si>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</si>
  <si>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</si>
  <si>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</si>
  <si>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</si>
  <si>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</si>
  <si>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</si>
  <si>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</si>
  <si>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</si>
  <si>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</si>
  <si>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</si>
  <si>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</si>
  <si>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</si>
  <si>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</si>
  <si>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</si>
  <si>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</si>
  <si>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</si>
  <si>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</si>
  <si>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</si>
  <si>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</si>
  <si>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</si>
  <si>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</si>
  <si>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</si>
  <si>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</si>
  <si>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</si>
  <si>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</si>
  <si>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</si>
  <si>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</si>
  <si>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</si>
  <si>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</si>
  <si>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</si>
  <si>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</si>
  <si>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</si>
  <si>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</si>
  <si>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</si>
  <si>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</si>
  <si>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</si>
  <si>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</si>
  <si>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</si>
  <si>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</si>
  <si>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</si>
  <si>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</si>
  <si>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</si>
  <si>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</si>
  <si>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</si>
  <si>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</si>
  <si>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</si>
  <si>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</si>
  <si>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</si>
  <si>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</si>
  <si>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</si>
  <si>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</si>
  <si>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</si>
  <si>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</si>
  <si>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</si>
  <si>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</si>
  <si>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</si>
  <si>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</si>
  <si>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</si>
  <si>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</si>
  <si>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南部町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</si>
  <si>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</si>
  <si>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</si>
  <si>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</si>
  <si>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</si>
  <si>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</si>
  <si>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</si>
  <si>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</si>
  <si>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</si>
  <si>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</si>
  <si>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</si>
  <si>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</si>
  <si>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収益的収支比率は、下水道使用料の伸び悩みと排水処理施設管理費の増加により、他会計繰入金に依存している現状です。
　また、経費回収率については、平均値をやや下回っており、その内の汚水処理費は、資本費が大きい割合をしめております。
　経営を安定させるためには、更なる下水道加入促進、使用料の見直しによる収入の増加、適正な維持管理運営が必要であります。
　また、加入促進により年間有収水量が増加すると、汚水処理原価が安定し効率性が増すことが予想され、水洗化率の上昇も見込まれます。
　</t>
    <rPh sb="38" eb="39">
      <t>タ</t>
    </rPh>
    <rPh sb="39" eb="41">
      <t>カイケイ</t>
    </rPh>
    <rPh sb="41" eb="43">
      <t>クリイレ</t>
    </rPh>
    <rPh sb="43" eb="44">
      <t>キン</t>
    </rPh>
    <rPh sb="45" eb="47">
      <t>イゾン</t>
    </rPh>
    <rPh sb="51" eb="53">
      <t>ゲンジョウ</t>
    </rPh>
    <rPh sb="87" eb="88">
      <t>ウチ</t>
    </rPh>
    <rPh sb="103" eb="105">
      <t>ワリアイ</t>
    </rPh>
    <rPh sb="206" eb="208">
      <t>アンテイ</t>
    </rPh>
    <rPh sb="223" eb="226">
      <t>スイセンカ</t>
    </rPh>
    <rPh sb="226" eb="227">
      <t>リツ</t>
    </rPh>
    <rPh sb="228" eb="230">
      <t>ジョウショウ</t>
    </rPh>
    <rPh sb="231" eb="233">
      <t>ミコ</t>
    </rPh>
    <phoneticPr fontId="4"/>
  </si>
  <si>
    <t>　管渠改善率については、耐用年数を超えるのはまだ数十年後ではあり、また定期点検等による改善箇所が現在まだありません。
　今後、耐用年数を超え老朽化していく管渠の改修更新が増加していくため、ストックマネジメントにより計画的及び効率的に管理する必要があります。</t>
    <rPh sb="116" eb="118">
      <t>カンリ</t>
    </rPh>
    <phoneticPr fontId="4"/>
  </si>
  <si>
    <t>自治体職員</t>
    <rPh sb="0" eb="3">
      <t>ジチタイ</t>
    </rPh>
    <rPh sb="3" eb="5">
      <t>ショクイン</t>
    </rPh>
    <phoneticPr fontId="4"/>
  </si>
  <si>
    <t>　施設利用率、水洗化率の平均値を下回っている要因は、人口減少と加入者の伸び悩みにより、計画策定時に算定した下水道使用料が予定収入に届いておらず、収益的収入が少なくなっている要因があります。また、排水処理施設の経年の稼働により修繕費が増加傾向であり、他会計繰入金に依存している現状です。
　今後、下水道への加入促進による接続率の向上、下水道使用料の見直しと、ストックマネジメントにより計画的及び効率的なな維持により平均値に近づけていけるよう努めていきます。</t>
    <rPh sb="144" eb="146">
      <t>コンゴ</t>
    </rPh>
    <rPh sb="159" eb="161">
      <t>セツゾク</t>
    </rPh>
    <rPh sb="161" eb="162">
      <t>リツ</t>
    </rPh>
    <rPh sb="163" eb="165">
      <t>コウジョウ</t>
    </rPh>
    <rPh sb="191" eb="194">
      <t>ケイカクテキ</t>
    </rPh>
    <rPh sb="194" eb="195">
      <t>オヨ</t>
    </rPh>
    <rPh sb="196" eb="199">
      <t>コウリツテキ</t>
    </rPh>
    <rPh sb="206" eb="209">
      <t>ヘイキンチ</t>
    </rPh>
    <rPh sb="210" eb="211">
      <t>チカ</t>
    </rPh>
    <rPh sb="219" eb="22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</si>
</sst>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9290776"/>
        <c:axId val="41270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409290776"/>
        <c:axId val="412706168"/>
      </c:lineChart>
      <c:dateAx>
        <c:axId val="409290776"/>
        <c:scaling>
          <c:orientation val="minMax"/>
        </c:scaling>
        <c:delete val="1"/>
        <c:axPos val="b"/>
        <c:numFmt formatCode="ge" sourceLinked="1"/>
        <c:majorTickMark val="none"/>
        <c:minorTickMark val="none"/>
        <c:tickLblPos val="none"/>
        <c:crossAx val="412706168"/>
        <c:crosses val="autoZero"/>
        <c:auto val="1"/>
        <c:lblOffset val="100"/>
        <c:baseTimeUnit val="years"/>
      </c:dateAx>
      <c:valAx>
        <c:axId val="41270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29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96.77</c:v>
                </c:pt>
                <c:pt idx="1">
                  <c:v>94.48</c:v>
                </c:pt>
                <c:pt idx="2">
                  <c:v>91.72</c:v>
                </c:pt>
                <c:pt idx="3">
                  <c:v>92.34</c:v>
                </c:pt>
                <c:pt idx="4">
                  <c:v>95.35</c:v>
                </c:pt>
              </c:numCache>
            </c:numRef>
          </c:val>
        </c:ser>
        <c:dLbls>
          <c:showLegendKey val="0"/>
          <c:showVal val="0"/>
          <c:showCatName val="0"/>
          <c:showSerName val="0"/>
          <c:showPercent val="0"/>
          <c:showBubbleSize val="0"/>
        </c:dLbls>
        <c:gapWidth val="150"/>
        <c:axId val="420205448"/>
        <c:axId val="42020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0205448"/>
        <c:axId val="420201136"/>
      </c:lineChart>
      <c:dateAx>
        <c:axId val="420205448"/>
        <c:scaling>
          <c:orientation val="minMax"/>
        </c:scaling>
        <c:delete val="1"/>
        <c:axPos val="b"/>
        <c:numFmt formatCode="ge" sourceLinked="1"/>
        <c:majorTickMark val="none"/>
        <c:minorTickMark val="none"/>
        <c:tickLblPos val="none"/>
        <c:crossAx val="420201136"/>
        <c:crosses val="autoZero"/>
        <c:auto val="1"/>
        <c:lblOffset val="100"/>
        <c:baseTimeUnit val="years"/>
      </c:dateAx>
      <c:valAx>
        <c:axId val="42020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20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0202312"/>
        <c:axId val="42020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0202312"/>
        <c:axId val="420207800"/>
      </c:lineChart>
      <c:dateAx>
        <c:axId val="420202312"/>
        <c:scaling>
          <c:orientation val="minMax"/>
        </c:scaling>
        <c:delete val="1"/>
        <c:axPos val="b"/>
        <c:numFmt formatCode="ge" sourceLinked="1"/>
        <c:majorTickMark val="none"/>
        <c:minorTickMark val="none"/>
        <c:tickLblPos val="none"/>
        <c:crossAx val="420207800"/>
        <c:crosses val="autoZero"/>
        <c:auto val="1"/>
        <c:lblOffset val="100"/>
        <c:baseTimeUnit val="years"/>
      </c:dateAx>
      <c:valAx>
        <c:axId val="42020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20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0203488"/>
        <c:axId val="42020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0203488"/>
        <c:axId val="420201920"/>
      </c:lineChart>
      <c:dateAx>
        <c:axId val="420203488"/>
        <c:scaling>
          <c:orientation val="minMax"/>
        </c:scaling>
        <c:delete val="1"/>
        <c:axPos val="b"/>
        <c:numFmt formatCode="ge" sourceLinked="1"/>
        <c:majorTickMark val="none"/>
        <c:minorTickMark val="none"/>
        <c:tickLblPos val="none"/>
        <c:crossAx val="420201920"/>
        <c:crosses val="autoZero"/>
        <c:auto val="1"/>
        <c:lblOffset val="100"/>
        <c:baseTimeUnit val="years"/>
      </c:dateAx>
      <c:valAx>
        <c:axId val="42020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2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0200744"/>
        <c:axId val="4202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0200744"/>
        <c:axId val="420205056"/>
      </c:lineChart>
      <c:dateAx>
        <c:axId val="420200744"/>
        <c:scaling>
          <c:orientation val="minMax"/>
        </c:scaling>
        <c:delete val="1"/>
        <c:axPos val="b"/>
        <c:numFmt formatCode="ge" sourceLinked="1"/>
        <c:majorTickMark val="none"/>
        <c:minorTickMark val="none"/>
        <c:tickLblPos val="none"/>
        <c:crossAx val="420205056"/>
        <c:crosses val="autoZero"/>
        <c:auto val="1"/>
        <c:lblOffset val="100"/>
        <c:baseTimeUnit val="years"/>
      </c:dateAx>
      <c:valAx>
        <c:axId val="4202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20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0202704"/>
        <c:axId val="420207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0202704"/>
        <c:axId val="420207016"/>
      </c:lineChart>
      <c:dateAx>
        <c:axId val="420202704"/>
        <c:scaling>
          <c:orientation val="minMax"/>
        </c:scaling>
        <c:delete val="1"/>
        <c:axPos val="b"/>
        <c:numFmt formatCode="ge" sourceLinked="1"/>
        <c:majorTickMark val="none"/>
        <c:minorTickMark val="none"/>
        <c:tickLblPos val="none"/>
        <c:crossAx val="420207016"/>
        <c:crosses val="autoZero"/>
        <c:auto val="1"/>
        <c:lblOffset val="100"/>
        <c:baseTimeUnit val="years"/>
      </c:dateAx>
      <c:valAx>
        <c:axId val="42020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20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323.08999999999997</c:v>
                </c:pt>
                <c:pt idx="1">
                  <c:v>211.65</c:v>
                </c:pt>
                <c:pt idx="2">
                  <c:v>251.82</c:v>
                </c:pt>
                <c:pt idx="3">
                  <c:v>333.31</c:v>
                </c:pt>
                <c:pt idx="4">
                  <c:v>289.72000000000003</c:v>
                </c:pt>
              </c:numCache>
            </c:numRef>
          </c:val>
        </c:ser>
        <c:dLbls>
          <c:showLegendKey val="0"/>
          <c:showVal val="0"/>
          <c:showCatName val="0"/>
          <c:showSerName val="0"/>
          <c:showPercent val="0"/>
          <c:showBubbleSize val="0"/>
        </c:dLbls>
        <c:gapWidth val="150"/>
        <c:axId val="420718168"/>
        <c:axId val="42071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420718168"/>
        <c:axId val="420716992"/>
      </c:lineChart>
      <c:dateAx>
        <c:axId val="420718168"/>
        <c:scaling>
          <c:orientation val="minMax"/>
        </c:scaling>
        <c:delete val="1"/>
        <c:axPos val="b"/>
        <c:numFmt formatCode="ge" sourceLinked="1"/>
        <c:majorTickMark val="none"/>
        <c:minorTickMark val="none"/>
        <c:tickLblPos val="none"/>
        <c:crossAx val="420716992"/>
        <c:crosses val="autoZero"/>
        <c:auto val="1"/>
        <c:lblOffset val="100"/>
        <c:baseTimeUnit val="years"/>
      </c:dateAx>
      <c:valAx>
        <c:axId val="42071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71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47.69</c:v>
                </c:pt>
                <c:pt idx="1">
                  <c:v>48.37</c:v>
                </c:pt>
                <c:pt idx="2">
                  <c:v>40.61</c:v>
                </c:pt>
                <c:pt idx="3">
                  <c:v>46.19</c:v>
                </c:pt>
                <c:pt idx="4">
                  <c:v>50.19</c:v>
                </c:pt>
              </c:numCache>
            </c:numRef>
          </c:val>
        </c:ser>
        <c:dLbls>
          <c:showLegendKey val="0"/>
          <c:showVal val="0"/>
          <c:showCatName val="0"/>
          <c:showSerName val="0"/>
          <c:showPercent val="0"/>
          <c:showBubbleSize val="0"/>
        </c:dLbls>
        <c:gapWidth val="150"/>
        <c:axId val="420716208"/>
        <c:axId val="42071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420716208"/>
        <c:axId val="420715424"/>
      </c:lineChart>
      <c:dateAx>
        <c:axId val="420716208"/>
        <c:scaling>
          <c:orientation val="minMax"/>
        </c:scaling>
        <c:delete val="1"/>
        <c:axPos val="b"/>
        <c:numFmt formatCode="ge" sourceLinked="1"/>
        <c:majorTickMark val="none"/>
        <c:minorTickMark val="none"/>
        <c:tickLblPos val="none"/>
        <c:crossAx val="420715424"/>
        <c:crosses val="autoZero"/>
        <c:auto val="1"/>
        <c:lblOffset val="100"/>
        <c:baseTimeUnit val="years"/>
      </c:dateAx>
      <c:valAx>
        <c:axId val="4207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71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276.51</c:v>
                </c:pt>
                <c:pt idx="1">
                  <c:v>270.19</c:v>
                </c:pt>
                <c:pt idx="2">
                  <c:v>325.95999999999998</c:v>
                </c:pt>
                <c:pt idx="3">
                  <c:v>290.58</c:v>
                </c:pt>
                <c:pt idx="4">
                  <c:v>271.24</c:v>
                </c:pt>
              </c:numCache>
            </c:numRef>
          </c:val>
        </c:ser>
        <c:dLbls>
          <c:showLegendKey val="0"/>
          <c:showVal val="0"/>
          <c:showCatName val="0"/>
          <c:showSerName val="0"/>
          <c:showPercent val="0"/>
          <c:showBubbleSize val="0"/>
        </c:dLbls>
        <c:gapWidth val="150"/>
        <c:axId val="420720128"/>
        <c:axId val="42071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420720128"/>
        <c:axId val="420716600"/>
      </c:lineChart>
      <c:dateAx>
        <c:axId val="420720128"/>
        <c:scaling>
          <c:orientation val="minMax"/>
        </c:scaling>
        <c:delete val="1"/>
        <c:axPos val="b"/>
        <c:numFmt formatCode="ge" sourceLinked="1"/>
        <c:majorTickMark val="none"/>
        <c:minorTickMark val="none"/>
        <c:tickLblPos val="none"/>
        <c:crossAx val="420716600"/>
        <c:crosses val="autoZero"/>
        <c:auto val="1"/>
        <c:lblOffset val="100"/>
        <c:baseTimeUnit val="years"/>
      </c:dateAx>
      <c:valAx>
        <c:axId val="42071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72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30.15</c:v>
                </c:pt>
                <c:pt idx="1">
                  <c:v>30.73</c:v>
                </c:pt>
                <c:pt idx="2">
                  <c:v>31.6</c:v>
                </c:pt>
                <c:pt idx="3">
                  <c:v>32.42</c:v>
                </c:pt>
                <c:pt idx="4">
                  <c:v>34.28</c:v>
                </c:pt>
              </c:numCache>
            </c:numRef>
          </c:val>
        </c:ser>
        <c:dLbls>
          <c:showLegendKey val="0"/>
          <c:showVal val="0"/>
          <c:showCatName val="0"/>
          <c:showSerName val="0"/>
          <c:showPercent val="0"/>
          <c:showBubbleSize val="0"/>
        </c:dLbls>
        <c:gapWidth val="150"/>
        <c:axId val="420720912"/>
        <c:axId val="42071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420720912"/>
        <c:axId val="420719736"/>
      </c:lineChart>
      <c:dateAx>
        <c:axId val="420720912"/>
        <c:scaling>
          <c:orientation val="minMax"/>
        </c:scaling>
        <c:delete val="1"/>
        <c:axPos val="b"/>
        <c:numFmt formatCode="ge" sourceLinked="1"/>
        <c:majorTickMark val="none"/>
        <c:minorTickMark val="none"/>
        <c:tickLblPos val="none"/>
        <c:crossAx val="420719736"/>
        <c:crosses val="autoZero"/>
        <c:auto val="1"/>
        <c:lblOffset val="100"/>
        <c:baseTimeUnit val="years"/>
      </c:dateAx>
      <c:valAx>
        <c:axId val="42071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72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52</c:v>
                </c:pt>
                <c:pt idx="1">
                  <c:v>53.68</c:v>
                </c:pt>
                <c:pt idx="2">
                  <c:v>56.49</c:v>
                </c:pt>
                <c:pt idx="3">
                  <c:v>59.68</c:v>
                </c:pt>
                <c:pt idx="4">
                  <c:v>63.07</c:v>
                </c:pt>
              </c:numCache>
            </c:numRef>
          </c:val>
        </c:ser>
        <c:dLbls>
          <c:showLegendKey val="0"/>
          <c:showVal val="0"/>
          <c:showCatName val="0"/>
          <c:showSerName val="0"/>
          <c:showPercent val="0"/>
          <c:showBubbleSize val="0"/>
        </c:dLbls>
        <c:gapWidth val="150"/>
        <c:axId val="420720520"/>
        <c:axId val="42072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420720520"/>
        <c:axId val="420722480"/>
      </c:lineChart>
      <c:dateAx>
        <c:axId val="420720520"/>
        <c:scaling>
          <c:orientation val="minMax"/>
        </c:scaling>
        <c:delete val="1"/>
        <c:axPos val="b"/>
        <c:numFmt formatCode="ge" sourceLinked="1"/>
        <c:majorTickMark val="none"/>
        <c:minorTickMark val="none"/>
        <c:tickLblPos val="none"/>
        <c:crossAx val="420722480"/>
        <c:crosses val="autoZero"/>
        <c:auto val="1"/>
        <c:lblOffset val="100"/>
        <c:baseTimeUnit val="years"/>
      </c:dateAx>
      <c:valAx>
        <c:axId val="42072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720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61" zoomScaleNormal="100" workbookViewId="0">
      <selection activeCell="BI72" sqref="BI7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青森県　南部町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18969</v>
      </c>
      <c r="AM8" s="50"/>
      <c r="AN8" s="50"/>
      <c r="AO8" s="50"/>
      <c r="AP8" s="50"/>
      <c r="AQ8" s="50"/>
      <c r="AR8" s="50"/>
      <c r="AS8" s="50"/>
      <c r="AT8" s="45">
        <f>データ!T6</f>
        <v>153.12</v>
      </c>
      <c r="AU8" s="45"/>
      <c r="AV8" s="45"/>
      <c r="AW8" s="45"/>
      <c r="AX8" s="45"/>
      <c r="AY8" s="45"/>
      <c r="AZ8" s="45"/>
      <c r="BA8" s="45"/>
      <c r="BB8" s="45">
        <f>データ!U6</f>
        <v>123.88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33.299999999999997</v>
      </c>
      <c r="Q10" s="45"/>
      <c r="R10" s="45"/>
      <c r="S10" s="45"/>
      <c r="T10" s="45"/>
      <c r="U10" s="45"/>
      <c r="V10" s="45"/>
      <c r="W10" s="45">
        <f>データ!Q6</f>
        <v>94.34</v>
      </c>
      <c r="X10" s="45"/>
      <c r="Y10" s="45"/>
      <c r="Z10" s="45"/>
      <c r="AA10" s="45"/>
      <c r="AB10" s="45"/>
      <c r="AC10" s="45"/>
      <c r="AD10" s="50">
        <f>データ!R6</f>
        <v>2430</v>
      </c>
      <c r="AE10" s="50"/>
      <c r="AF10" s="50"/>
      <c r="AG10" s="50"/>
      <c r="AH10" s="50"/>
      <c r="AI10" s="50"/>
      <c r="AJ10" s="50"/>
      <c r="AK10" s="2"/>
      <c r="AL10" s="50">
        <f>データ!V6</f>
        <v>6263</v>
      </c>
      <c r="AM10" s="50"/>
      <c r="AN10" s="50"/>
      <c r="AO10" s="50"/>
      <c r="AP10" s="50"/>
      <c r="AQ10" s="50"/>
      <c r="AR10" s="50"/>
      <c r="AS10" s="50"/>
      <c r="AT10" s="45">
        <f>データ!W6</f>
        <v>5.17</v>
      </c>
      <c r="AU10" s="45"/>
      <c r="AV10" s="45"/>
      <c r="AW10" s="45"/>
      <c r="AX10" s="45"/>
      <c r="AY10" s="45"/>
      <c r="AZ10" s="45"/>
      <c r="BA10" s="45"/>
      <c r="BB10" s="45">
        <f>データ!X6</f>
        <v>1211.4100000000001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24457</v>
      </c>
      <c r="D6" s="33">
        <f t="shared" si="3"/>
        <v>47</v>
      </c>
      <c r="E6" s="33">
        <f t="shared" si="3"/>
        <v>17</v>
      </c>
      <c r="F6" s="33">
        <f t="shared" si="3"/>
        <v>5</v>
      </c>
      <c r="G6" s="33">
        <f t="shared" si="3"/>
        <v>0</v>
      </c>
      <c r="H6" s="33" t="str">
        <f t="shared" si="3"/>
        <v>青森県　南部町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33.299999999999997</v>
      </c>
      <c r="Q6" s="34">
        <f t="shared" si="3"/>
        <v>94.34</v>
      </c>
      <c r="R6" s="34">
        <f t="shared" si="3"/>
        <v>2430</v>
      </c>
      <c r="S6" s="34">
        <f t="shared" si="3"/>
        <v>18969</v>
      </c>
      <c r="T6" s="34">
        <f t="shared" si="3"/>
        <v>153.12</v>
      </c>
      <c r="U6" s="34">
        <f t="shared" si="3"/>
        <v>123.88</v>
      </c>
      <c r="V6" s="34">
        <f t="shared" si="3"/>
        <v>6263</v>
      </c>
      <c r="W6" s="34">
        <f t="shared" si="3"/>
        <v>5.17</v>
      </c>
      <c r="X6" s="34">
        <f t="shared" si="3"/>
        <v>1211.4100000000001</v>
      </c>
      <c r="Y6" s="35">
        <f>IF(Y7="",NA(),Y7)</f>
        <v>96.77</v>
      </c>
      <c r="Z6" s="35">
        <f t="shared" ref="Z6:AH6" si="4">IF(Z7="",NA(),Z7)</f>
        <v>94.48</v>
      </c>
      <c r="AA6" s="35">
        <f t="shared" si="4"/>
        <v>91.72</v>
      </c>
      <c r="AB6" s="35">
        <f t="shared" si="4"/>
        <v>92.34</v>
      </c>
      <c r="AC6" s="35">
        <f t="shared" si="4"/>
        <v>95.35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323.08999999999997</v>
      </c>
      <c r="BG6" s="35">
        <f t="shared" ref="BG6:BO6" si="7">IF(BG7="",NA(),BG7)</f>
        <v>211.65</v>
      </c>
      <c r="BH6" s="35">
        <f t="shared" si="7"/>
        <v>251.82</v>
      </c>
      <c r="BI6" s="35">
        <f t="shared" si="7"/>
        <v>333.31</v>
      </c>
      <c r="BJ6" s="35">
        <f t="shared" si="7"/>
        <v>289.72000000000003</v>
      </c>
      <c r="BK6" s="35">
        <f t="shared" si="7"/>
        <v>1144.05</v>
      </c>
      <c r="BL6" s="35">
        <f t="shared" si="7"/>
        <v>1126.77</v>
      </c>
      <c r="BM6" s="35">
        <f t="shared" si="7"/>
        <v>1044.8</v>
      </c>
      <c r="BN6" s="35">
        <f t="shared" si="7"/>
        <v>1081.8</v>
      </c>
      <c r="BO6" s="35">
        <f t="shared" si="7"/>
        <v>974.93</v>
      </c>
      <c r="BP6" s="34" t="str">
        <f>IF(BP7="","",IF(BP7="-","【-】","【"&amp;SUBSTITUTE(TEXT(BP7,"#,##0.00"),"-","△")&amp;"】"))</f>
        <v>【914.53】</v>
      </c>
      <c r="BQ6" s="35">
        <f>IF(BQ7="",NA(),BQ7)</f>
        <v>47.69</v>
      </c>
      <c r="BR6" s="35">
        <f t="shared" ref="BR6:BZ6" si="8">IF(BR7="",NA(),BR7)</f>
        <v>48.37</v>
      </c>
      <c r="BS6" s="35">
        <f t="shared" si="8"/>
        <v>40.61</v>
      </c>
      <c r="BT6" s="35">
        <f t="shared" si="8"/>
        <v>46.19</v>
      </c>
      <c r="BU6" s="35">
        <f t="shared" si="8"/>
        <v>50.19</v>
      </c>
      <c r="BV6" s="35">
        <f t="shared" si="8"/>
        <v>42.48</v>
      </c>
      <c r="BW6" s="35">
        <f t="shared" si="8"/>
        <v>50.9</v>
      </c>
      <c r="BX6" s="35">
        <f t="shared" si="8"/>
        <v>50.82</v>
      </c>
      <c r="BY6" s="35">
        <f t="shared" si="8"/>
        <v>52.19</v>
      </c>
      <c r="BZ6" s="35">
        <f t="shared" si="8"/>
        <v>55.32</v>
      </c>
      <c r="CA6" s="34" t="str">
        <f>IF(CA7="","",IF(CA7="-","【-】","【"&amp;SUBSTITUTE(TEXT(CA7,"#,##0.00"),"-","△")&amp;"】"))</f>
        <v>【55.73】</v>
      </c>
      <c r="CB6" s="35">
        <f>IF(CB7="",NA(),CB7)</f>
        <v>276.51</v>
      </c>
      <c r="CC6" s="35">
        <f t="shared" ref="CC6:CK6" si="9">IF(CC7="",NA(),CC7)</f>
        <v>270.19</v>
      </c>
      <c r="CD6" s="35">
        <f t="shared" si="9"/>
        <v>325.95999999999998</v>
      </c>
      <c r="CE6" s="35">
        <f t="shared" si="9"/>
        <v>290.58</v>
      </c>
      <c r="CF6" s="35">
        <f t="shared" si="9"/>
        <v>271.24</v>
      </c>
      <c r="CG6" s="35">
        <f t="shared" si="9"/>
        <v>343.8</v>
      </c>
      <c r="CH6" s="35">
        <f t="shared" si="9"/>
        <v>293.27</v>
      </c>
      <c r="CI6" s="35">
        <f t="shared" si="9"/>
        <v>300.52</v>
      </c>
      <c r="CJ6" s="35">
        <f t="shared" si="9"/>
        <v>296.14</v>
      </c>
      <c r="CK6" s="35">
        <f t="shared" si="9"/>
        <v>283.17</v>
      </c>
      <c r="CL6" s="34" t="str">
        <f>IF(CL7="","",IF(CL7="-","【-】","【"&amp;SUBSTITUTE(TEXT(CL7,"#,##0.00"),"-","△")&amp;"】"))</f>
        <v>【276.78】</v>
      </c>
      <c r="CM6" s="35">
        <f>IF(CM7="",NA(),CM7)</f>
        <v>30.15</v>
      </c>
      <c r="CN6" s="35">
        <f t="shared" ref="CN6:CV6" si="10">IF(CN7="",NA(),CN7)</f>
        <v>30.73</v>
      </c>
      <c r="CO6" s="35">
        <f t="shared" si="10"/>
        <v>31.6</v>
      </c>
      <c r="CP6" s="35">
        <f t="shared" si="10"/>
        <v>32.42</v>
      </c>
      <c r="CQ6" s="35">
        <f t="shared" si="10"/>
        <v>34.28</v>
      </c>
      <c r="CR6" s="35">
        <f t="shared" si="10"/>
        <v>46.06</v>
      </c>
      <c r="CS6" s="35">
        <f t="shared" si="10"/>
        <v>53.78</v>
      </c>
      <c r="CT6" s="35">
        <f t="shared" si="10"/>
        <v>53.24</v>
      </c>
      <c r="CU6" s="35">
        <f t="shared" si="10"/>
        <v>52.31</v>
      </c>
      <c r="CV6" s="35">
        <f t="shared" si="10"/>
        <v>60.65</v>
      </c>
      <c r="CW6" s="34" t="str">
        <f>IF(CW7="","",IF(CW7="-","【-】","【"&amp;SUBSTITUTE(TEXT(CW7,"#,##0.00"),"-","△")&amp;"】"))</f>
        <v>【59.15】</v>
      </c>
      <c r="CX6" s="35">
        <f>IF(CX7="",NA(),CX7)</f>
        <v>52</v>
      </c>
      <c r="CY6" s="35">
        <f t="shared" ref="CY6:DG6" si="11">IF(CY7="",NA(),CY7)</f>
        <v>53.68</v>
      </c>
      <c r="CZ6" s="35">
        <f t="shared" si="11"/>
        <v>56.49</v>
      </c>
      <c r="DA6" s="35">
        <f t="shared" si="11"/>
        <v>59.68</v>
      </c>
      <c r="DB6" s="35">
        <f t="shared" si="11"/>
        <v>63.07</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24457</v>
      </c>
      <c r="D7" s="37">
        <v>47</v>
      </c>
      <c r="E7" s="37">
        <v>17</v>
      </c>
      <c r="F7" s="37">
        <v>5</v>
      </c>
      <c r="G7" s="37">
        <v>0</v>
      </c>
      <c r="H7" s="37" t="s">
        <v>110</v>
      </c>
      <c r="I7" s="37" t="s">
        <v>111</v>
      </c>
      <c r="J7" s="37" t="s">
        <v>112</v>
      </c>
      <c r="K7" s="37" t="s">
        <v>113</v>
      </c>
      <c r="L7" s="37" t="s">
        <v>114</v>
      </c>
      <c r="M7" s="37"/>
      <c r="N7" s="38" t="s">
        <v>115</v>
      </c>
      <c r="O7" s="38" t="s">
        <v>116</v>
      </c>
      <c r="P7" s="38">
        <v>33.299999999999997</v>
      </c>
      <c r="Q7" s="38">
        <v>94.34</v>
      </c>
      <c r="R7" s="38">
        <v>2430</v>
      </c>
      <c r="S7" s="38">
        <v>18969</v>
      </c>
      <c r="T7" s="38">
        <v>153.12</v>
      </c>
      <c r="U7" s="38">
        <v>123.88</v>
      </c>
      <c r="V7" s="38">
        <v>6263</v>
      </c>
      <c r="W7" s="38">
        <v>5.17</v>
      </c>
      <c r="X7" s="38">
        <v>1211.4100000000001</v>
      </c>
      <c r="Y7" s="38">
        <v>96.77</v>
      </c>
      <c r="Z7" s="38">
        <v>94.48</v>
      </c>
      <c r="AA7" s="38">
        <v>91.72</v>
      </c>
      <c r="AB7" s="38">
        <v>92.34</v>
      </c>
      <c r="AC7" s="38">
        <v>95.35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323.08999999999997</v>
      </c>
      <c r="BG7" s="38">
        <v>211.65</v>
      </c>
      <c r="BH7" s="38">
        <v>251.82</v>
      </c>
      <c r="BI7" s="38">
        <v>333.31</v>
      </c>
      <c r="BJ7" s="38">
        <v>289.72000000000003</v>
      </c>
      <c r="BK7" s="38">
        <v>1144.05</v>
      </c>
      <c r="BL7" s="38">
        <v>1126.77</v>
      </c>
      <c r="BM7" s="38">
        <v>1044.8</v>
      </c>
      <c r="BN7" s="38">
        <v>1081.8</v>
      </c>
      <c r="BO7" s="38">
        <v>974.93</v>
      </c>
      <c r="BP7" s="38">
        <v>914.53</v>
      </c>
      <c r="BQ7" s="38">
        <v>47.69</v>
      </c>
      <c r="BR7" s="38">
        <v>48.37</v>
      </c>
      <c r="BS7" s="38">
        <v>40.61</v>
      </c>
      <c r="BT7" s="38">
        <v>46.19</v>
      </c>
      <c r="BU7" s="38">
        <v>50.19</v>
      </c>
      <c r="BV7" s="38">
        <v>42.48</v>
      </c>
      <c r="BW7" s="38">
        <v>50.9</v>
      </c>
      <c r="BX7" s="38">
        <v>50.82</v>
      </c>
      <c r="BY7" s="38">
        <v>52.19</v>
      </c>
      <c r="BZ7" s="38">
        <v>55.32</v>
      </c>
      <c r="CA7" s="38">
        <v>55.73</v>
      </c>
      <c r="CB7" s="38">
        <v>276.51</v>
      </c>
      <c r="CC7" s="38">
        <v>270.19</v>
      </c>
      <c r="CD7" s="38">
        <v>325.95999999999998</v>
      </c>
      <c r="CE7" s="38">
        <v>290.58</v>
      </c>
      <c r="CF7" s="38">
        <v>271.24</v>
      </c>
      <c r="CG7" s="38">
        <v>343.8</v>
      </c>
      <c r="CH7" s="38">
        <v>293.27</v>
      </c>
      <c r="CI7" s="38">
        <v>300.52</v>
      </c>
      <c r="CJ7" s="38">
        <v>296.14</v>
      </c>
      <c r="CK7" s="38">
        <v>283.17</v>
      </c>
      <c r="CL7" s="38">
        <v>276.77999999999997</v>
      </c>
      <c r="CM7" s="38">
        <v>30.15</v>
      </c>
      <c r="CN7" s="38">
        <v>30.73</v>
      </c>
      <c r="CO7" s="38">
        <v>31.6</v>
      </c>
      <c r="CP7" s="38">
        <v>32.42</v>
      </c>
      <c r="CQ7" s="38">
        <v>34.28</v>
      </c>
      <c r="CR7" s="38">
        <v>46.06</v>
      </c>
      <c r="CS7" s="38">
        <v>53.78</v>
      </c>
      <c r="CT7" s="38">
        <v>53.24</v>
      </c>
      <c r="CU7" s="38">
        <v>52.31</v>
      </c>
      <c r="CV7" s="38">
        <v>60.65</v>
      </c>
      <c r="CW7" s="38">
        <v>59.15</v>
      </c>
      <c r="CX7" s="38">
        <v>52</v>
      </c>
      <c r="CY7" s="38">
        <v>53.68</v>
      </c>
      <c r="CZ7" s="38">
        <v>56.49</v>
      </c>
      <c r="DA7" s="38">
        <v>59.68</v>
      </c>
      <c r="DB7" s="38">
        <v>63.07</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201503</cp:lastModifiedBy>
  <cp:lastPrinted>2018-01-31T07:01:50Z</cp:lastPrinted>
  <dcterms:created xsi:type="dcterms:W3CDTF">2017-12-25T02:24:20Z</dcterms:created>
  <dcterms:modified xsi:type="dcterms:W3CDTF">2018-02-01T02:46:04Z</dcterms:modified>
  <cp:category/>
</cp:coreProperties>
</file>