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32.10\vdipro$\v100429K\Desktop\"/>
    </mc:Choice>
  </mc:AlternateContent>
  <workbookProtection workbookPassword="B319" lockStructure="1"/>
  <bookViews>
    <workbookView xWindow="0" yWindow="0" windowWidth="28800" windowHeight="1051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<sst xmlns="http://schemas.openxmlformats.org/spreadsheetml/2006/main" count="240" uniqueCount="123">
  <si>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</si>
  <si>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</si>
  <si>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</si>
  <si>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</si>
  <si>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</si>
  <si>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</si>
  <si>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</si>
  <si>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</si>
  <si>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</si>
  <si>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</si>
  <si>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</si>
  <si>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</si>
  <si>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</si>
  <si>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</si>
  <si>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</si>
  <si>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</si>
  <si>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</si>
  <si>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</si>
  <si>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</si>
  <si>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</si>
  <si>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</si>
  <si>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</si>
  <si>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</si>
  <si>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</si>
  <si>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</si>
  <si>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</si>
  <si>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</si>
  <si>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</si>
  <si>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</si>
  <si>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</si>
  <si>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</si>
  <si>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</si>
  <si>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</si>
  <si>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</si>
  <si>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</si>
  <si>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</si>
  <si>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</si>
  <si>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</si>
  <si>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</si>
  <si>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</si>
  <si>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</si>
  <si>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</si>
  <si>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</si>
  <si>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</si>
  <si>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</si>
  <si>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</si>
  <si>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</si>
  <si>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</si>
  <si>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</si>
  <si>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</si>
  <si>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</si>
  <si>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</si>
  <si>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</si>
  <si>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</si>
  <si>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</si>
  <si>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</si>
  <si>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</si>
  <si>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</si>
  <si>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</si>
  <si>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</si>
  <si>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</si>
  <si>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</si>
  <si>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</si>
  <si>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</si>
  <si>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</si>
  <si>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</si>
  <si>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</si>
  <si>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</si>
  <si>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</si>
  <si>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</si>
  <si>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</si>
  <si>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</si>
  <si>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</si>
  <si>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</si>
  <si>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</si>
  <si>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</si>
  <si>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</si>
  <si>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</si>
  <si>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</si>
  <si>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</si>
  <si>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</si>
  <si>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</si>
  <si>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</si>
  <si>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</si>
  <si>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</si>
  <si>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</si>
  <si>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</si>
  <si>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</si>
  <si>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</si>
  <si>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</si>
  <si>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</si>
  <si>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</si>
  <si>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</si>
  <si>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</si>
  <si>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</si>
  <si>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</si>
  <si>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</si>
  <si>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</si>
  <si>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</si>
  <si>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</si>
  <si>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</si>
  <si>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</si>
  <si>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</si>
  <si>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</si>
  <si>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</si>
  <si>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</si>
  <si>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</si>
  <si>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</si>
  <si>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黒石市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</si>
  <si>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</si>
  <si>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</si>
  <si>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</si>
  <si>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</si>
  <si>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</si>
  <si>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</si>
  <si>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</si>
  <si>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</si>
  <si>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</si>
  <si>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</si>
  <si>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</si>
  <si>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26年度の会計基準見直しによるみなし償却制度の廃止に伴い、償却累計額が大幅に増加しているが、現在のところ施設等の老朽化には関連しておらず、平成24年度以降は経営健全化により、経常収支比率は100％を超えている。
  ただし、今後は管渠の整備と並行し、経年劣化により破損した管渠の修繕や老朽管の更新への取り組みも迫られるため、整備計画の見直しを含め、使用料の見直しや、経費節減等の対策が必要である。</t>
    <rPh sb="135" eb="137">
      <t>ハソン</t>
    </rPh>
    <rPh sb="139" eb="140">
      <t>カン</t>
    </rPh>
    <rPh sb="140" eb="141">
      <t>キョ</t>
    </rPh>
    <rPh sb="142" eb="144">
      <t>シュウゼン</t>
    </rPh>
    <rPh sb="165" eb="167">
      <t>セイビ</t>
    </rPh>
    <rPh sb="167" eb="169">
      <t>ケイカク</t>
    </rPh>
    <rPh sb="170" eb="172">
      <t>ミナオ</t>
    </rPh>
    <rPh sb="174" eb="175">
      <t>フク</t>
    </rPh>
    <phoneticPr fontId="7"/>
  </si>
  <si>
    <t xml:space="preserve">  当市は、平成７年度頃からの事業拡大に係る企業債償還金の増加と、一般会計繰入金の不足等により多額の純損失が発生し、繰越欠損金と資金不足額が増加したため、平成21年度に経営健全化計画を策定し、一般会計繰入金の段階的増額や、下水道使用料の改定、経費節減を行い平成24年度には純利益が発生した。また、平成25年度には資金不足等解消計画を策定し、経営改善を継続した結果、汚水処理原価も抑えられ経費回収率が向上し、計画どおり平成27年度に地財法上の資金不足も解消された。
  平成28年度はポンプ場のポンプの故障や法定耐用年数までには至っていないが経年劣化による管渠の破損の修繕により費用が増加している。
　今後は、企業債償還金も徐々に減少の傾向になり、欠損金も減少する見込みであるが、資金不足解消に伴い一般会計繰入金が減額となり、 更には人口減少や老朽管の更新等も見込まれるため、下水道使用料の計画的な見直しや、下水道接続率の向上、整備計画見直しへの取り組みが必要である。
　</t>
    <rPh sb="203" eb="205">
      <t>ケイカク</t>
    </rPh>
    <rPh sb="346" eb="347">
      <t>トモナ</t>
    </rPh>
    <rPh sb="413" eb="415">
      <t>セイビ</t>
    </rPh>
    <rPh sb="415" eb="417">
      <t>ケイカク</t>
    </rPh>
    <rPh sb="417" eb="419">
      <t>ミナオ</t>
    </rPh>
    <phoneticPr fontId="7"/>
  </si>
  <si>
    <t>　当市の下水道は、平成元年から一部供用開始しており、管渠等も法定耐用年数までには至っていないため、現在のところ老朽化による更新は行っていないが、平成27年度、平成28年度と続けて一部の管渠で経年劣化による破損等があり、修繕を行っている。
　今後は、未整備区域の整備と並行して、老朽管の更新等も必要となるため、長寿命化計画の策定等により、効率的な経営が必要である。</t>
    <rPh sb="40" eb="41">
      <t>イタ</t>
    </rPh>
    <rPh sb="72" eb="74">
      <t>ヘイセイ</t>
    </rPh>
    <rPh sb="76" eb="77">
      <t>ネン</t>
    </rPh>
    <rPh sb="77" eb="78">
      <t>ド</t>
    </rPh>
    <rPh sb="79" eb="81">
      <t>ヘイセイ</t>
    </rPh>
    <rPh sb="83" eb="85">
      <t>ネンド</t>
    </rPh>
    <rPh sb="86" eb="87">
      <t>ツヅ</t>
    </rPh>
    <rPh sb="89" eb="91">
      <t>イチブ</t>
    </rPh>
    <rPh sb="92" eb="93">
      <t>カン</t>
    </rPh>
    <rPh sb="93" eb="94">
      <t>キョ</t>
    </rPh>
    <rPh sb="95" eb="97">
      <t>ケイネン</t>
    </rPh>
    <rPh sb="97" eb="99">
      <t>レッカ</t>
    </rPh>
    <rPh sb="102" eb="104">
      <t>ハソン</t>
    </rPh>
    <rPh sb="104" eb="105">
      <t>トウ</t>
    </rPh>
    <rPh sb="109" eb="111">
      <t>シュウゼン</t>
    </rPh>
    <rPh sb="112" eb="113">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</si>
</sst>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c:v>
                </c:pt>
                <c:pt idx="4" formatCode="#,##0.00;&quot;△&quot;#,##0.00;&quot;-&quot;">
                  <c:v>0.21</c:v>
                </c:pt>
              </c:numCache>
            </c:numRef>
          </c:val>
        </c:ser>
        <c:dLbls>
          <c:showLegendKey val="0"/>
          <c:showVal val="0"/>
          <c:showCatName val="0"/>
          <c:showSerName val="0"/>
          <c:showPercent val="0"/>
          <c:showBubbleSize val="0"/>
        </c:dLbls>
        <c:gapWidth val="150"/>
        <c:axId val="30423096"/>
        <c:axId val="3042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30423096"/>
        <c:axId val="30423880"/>
      </c:lineChart>
      <c:dateAx>
        <c:axId val="30423096"/>
        <c:scaling>
          <c:orientation val="minMax"/>
        </c:scaling>
        <c:delete val="1"/>
        <c:axPos val="b"/>
        <c:numFmt formatCode="ge" sourceLinked="1"/>
        <c:majorTickMark val="none"/>
        <c:minorTickMark val="none"/>
        <c:tickLblPos val="none"/>
        <c:crossAx val="30423880"/>
        <c:crosses val="autoZero"/>
        <c:auto val="1"/>
        <c:lblOffset val="100"/>
        <c:baseTimeUnit val="years"/>
      </c:dateAx>
      <c:valAx>
        <c:axId val="3042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5933536"/>
        <c:axId val="41593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415933536"/>
        <c:axId val="415937456"/>
      </c:lineChart>
      <c:dateAx>
        <c:axId val="415933536"/>
        <c:scaling>
          <c:orientation val="minMax"/>
        </c:scaling>
        <c:delete val="1"/>
        <c:axPos val="b"/>
        <c:numFmt formatCode="ge" sourceLinked="1"/>
        <c:majorTickMark val="none"/>
        <c:minorTickMark val="none"/>
        <c:tickLblPos val="none"/>
        <c:crossAx val="415937456"/>
        <c:crosses val="autoZero"/>
        <c:auto val="1"/>
        <c:lblOffset val="100"/>
        <c:baseTimeUnit val="years"/>
      </c:dateAx>
      <c:valAx>
        <c:axId val="41593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88.66</c:v>
                </c:pt>
                <c:pt idx="1">
                  <c:v>89.34</c:v>
                </c:pt>
                <c:pt idx="2">
                  <c:v>90.13</c:v>
                </c:pt>
                <c:pt idx="3">
                  <c:v>90.74</c:v>
                </c:pt>
                <c:pt idx="4">
                  <c:v>91.64</c:v>
                </c:pt>
              </c:numCache>
            </c:numRef>
          </c:val>
        </c:ser>
        <c:dLbls>
          <c:showLegendKey val="0"/>
          <c:showVal val="0"/>
          <c:showCatName val="0"/>
          <c:showSerName val="0"/>
          <c:showPercent val="0"/>
          <c:showBubbleSize val="0"/>
        </c:dLbls>
        <c:gapWidth val="150"/>
        <c:axId val="415931184"/>
        <c:axId val="415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415931184"/>
        <c:axId val="415938240"/>
      </c:lineChart>
      <c:dateAx>
        <c:axId val="415931184"/>
        <c:scaling>
          <c:orientation val="minMax"/>
        </c:scaling>
        <c:delete val="1"/>
        <c:axPos val="b"/>
        <c:numFmt formatCode="ge" sourceLinked="1"/>
        <c:majorTickMark val="none"/>
        <c:minorTickMark val="none"/>
        <c:tickLblPos val="none"/>
        <c:crossAx val="415938240"/>
        <c:crosses val="autoZero"/>
        <c:auto val="1"/>
        <c:lblOffset val="100"/>
        <c:baseTimeUnit val="years"/>
      </c:dateAx>
      <c:valAx>
        <c:axId val="415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3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117.7</c:v>
                </c:pt>
                <c:pt idx="1">
                  <c:v>138.30000000000001</c:v>
                </c:pt>
                <c:pt idx="2">
                  <c:v>151.59</c:v>
                </c:pt>
                <c:pt idx="3">
                  <c:v>130.83000000000001</c:v>
                </c:pt>
                <c:pt idx="4">
                  <c:v>106.99</c:v>
                </c:pt>
              </c:numCache>
            </c:numRef>
          </c:val>
        </c:ser>
        <c:dLbls>
          <c:showLegendKey val="0"/>
          <c:showVal val="0"/>
          <c:showCatName val="0"/>
          <c:showSerName val="0"/>
          <c:showPercent val="0"/>
          <c:showBubbleSize val="0"/>
        </c:dLbls>
        <c:gapWidth val="150"/>
        <c:axId val="415597488"/>
        <c:axId val="41559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102.83</c:v>
                </c:pt>
                <c:pt idx="1">
                  <c:v>102.73</c:v>
                </c:pt>
                <c:pt idx="2">
                  <c:v>108.56</c:v>
                </c:pt>
                <c:pt idx="3">
                  <c:v>109.12</c:v>
                </c:pt>
                <c:pt idx="4">
                  <c:v>106.85</c:v>
                </c:pt>
              </c:numCache>
            </c:numRef>
          </c:val>
          <c:smooth val="0"/>
        </c:ser>
        <c:dLbls>
          <c:showLegendKey val="0"/>
          <c:showVal val="0"/>
          <c:showCatName val="0"/>
          <c:showSerName val="0"/>
          <c:showPercent val="0"/>
          <c:showBubbleSize val="0"/>
        </c:dLbls>
        <c:marker val="1"/>
        <c:smooth val="0"/>
        <c:axId val="415597488"/>
        <c:axId val="415599056"/>
      </c:lineChart>
      <c:dateAx>
        <c:axId val="415597488"/>
        <c:scaling>
          <c:orientation val="minMax"/>
        </c:scaling>
        <c:delete val="1"/>
        <c:axPos val="b"/>
        <c:numFmt formatCode="ge" sourceLinked="1"/>
        <c:majorTickMark val="none"/>
        <c:minorTickMark val="none"/>
        <c:tickLblPos val="none"/>
        <c:crossAx val="415599056"/>
        <c:crosses val="autoZero"/>
        <c:auto val="1"/>
        <c:lblOffset val="100"/>
        <c:baseTimeUnit val="years"/>
      </c:dateAx>
      <c:valAx>
        <c:axId val="41559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11.95</c:v>
                </c:pt>
                <c:pt idx="1">
                  <c:v>13.22</c:v>
                </c:pt>
                <c:pt idx="2">
                  <c:v>29.95</c:v>
                </c:pt>
                <c:pt idx="3">
                  <c:v>31.85</c:v>
                </c:pt>
                <c:pt idx="4">
                  <c:v>33.75</c:v>
                </c:pt>
              </c:numCache>
            </c:numRef>
          </c:val>
        </c:ser>
        <c:dLbls>
          <c:showLegendKey val="0"/>
          <c:showVal val="0"/>
          <c:showCatName val="0"/>
          <c:showSerName val="0"/>
          <c:showPercent val="0"/>
          <c:showBubbleSize val="0"/>
        </c:dLbls>
        <c:gapWidth val="150"/>
        <c:axId val="415598664"/>
        <c:axId val="41559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10.46</c:v>
                </c:pt>
                <c:pt idx="1">
                  <c:v>11.39</c:v>
                </c:pt>
                <c:pt idx="2">
                  <c:v>21.28</c:v>
                </c:pt>
                <c:pt idx="3">
                  <c:v>23.95</c:v>
                </c:pt>
                <c:pt idx="4">
                  <c:v>21.09</c:v>
                </c:pt>
              </c:numCache>
            </c:numRef>
          </c:val>
          <c:smooth val="0"/>
        </c:ser>
        <c:dLbls>
          <c:showLegendKey val="0"/>
          <c:showVal val="0"/>
          <c:showCatName val="0"/>
          <c:showSerName val="0"/>
          <c:showPercent val="0"/>
          <c:showBubbleSize val="0"/>
        </c:dLbls>
        <c:marker val="1"/>
        <c:smooth val="0"/>
        <c:axId val="415598664"/>
        <c:axId val="415597880"/>
      </c:lineChart>
      <c:dateAx>
        <c:axId val="415598664"/>
        <c:scaling>
          <c:orientation val="minMax"/>
        </c:scaling>
        <c:delete val="1"/>
        <c:axPos val="b"/>
        <c:numFmt formatCode="ge" sourceLinked="1"/>
        <c:majorTickMark val="none"/>
        <c:minorTickMark val="none"/>
        <c:tickLblPos val="none"/>
        <c:crossAx val="415597880"/>
        <c:crosses val="autoZero"/>
        <c:auto val="1"/>
        <c:lblOffset val="100"/>
        <c:baseTimeUnit val="years"/>
      </c:dateAx>
      <c:valAx>
        <c:axId val="41559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5597096"/>
        <c:axId val="4155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0.66</c:v>
                </c:pt>
                <c:pt idx="1">
                  <c:v>0.78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15597096"/>
        <c:axId val="415598272"/>
      </c:lineChart>
      <c:dateAx>
        <c:axId val="415597096"/>
        <c:scaling>
          <c:orientation val="minMax"/>
        </c:scaling>
        <c:delete val="1"/>
        <c:axPos val="b"/>
        <c:numFmt formatCode="ge" sourceLinked="1"/>
        <c:majorTickMark val="none"/>
        <c:minorTickMark val="none"/>
        <c:tickLblPos val="none"/>
        <c:crossAx val="415598272"/>
        <c:crosses val="autoZero"/>
        <c:auto val="1"/>
        <c:lblOffset val="100"/>
        <c:baseTimeUnit val="years"/>
      </c:dateAx>
      <c:valAx>
        <c:axId val="4155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1455.05</c:v>
                </c:pt>
                <c:pt idx="1">
                  <c:v>1408.77</c:v>
                </c:pt>
                <c:pt idx="2">
                  <c:v>682.42</c:v>
                </c:pt>
                <c:pt idx="3">
                  <c:v>600.41</c:v>
                </c:pt>
                <c:pt idx="4">
                  <c:v>548.33000000000004</c:v>
                </c:pt>
              </c:numCache>
            </c:numRef>
          </c:val>
        </c:ser>
        <c:dLbls>
          <c:showLegendKey val="0"/>
          <c:showVal val="0"/>
          <c:showCatName val="0"/>
          <c:showSerName val="0"/>
          <c:showPercent val="0"/>
          <c:showBubbleSize val="0"/>
        </c:dLbls>
        <c:gapWidth val="150"/>
        <c:axId val="415595920"/>
        <c:axId val="41559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146.78</c:v>
                </c:pt>
                <c:pt idx="1">
                  <c:v>149.66</c:v>
                </c:pt>
                <c:pt idx="2">
                  <c:v>100.32</c:v>
                </c:pt>
                <c:pt idx="3">
                  <c:v>116.49</c:v>
                </c:pt>
                <c:pt idx="4">
                  <c:v>92.92</c:v>
                </c:pt>
              </c:numCache>
            </c:numRef>
          </c:val>
          <c:smooth val="0"/>
        </c:ser>
        <c:dLbls>
          <c:showLegendKey val="0"/>
          <c:showVal val="0"/>
          <c:showCatName val="0"/>
          <c:showSerName val="0"/>
          <c:showPercent val="0"/>
          <c:showBubbleSize val="0"/>
        </c:dLbls>
        <c:marker val="1"/>
        <c:smooth val="0"/>
        <c:axId val="415595920"/>
        <c:axId val="415592784"/>
      </c:lineChart>
      <c:dateAx>
        <c:axId val="415595920"/>
        <c:scaling>
          <c:orientation val="minMax"/>
        </c:scaling>
        <c:delete val="1"/>
        <c:axPos val="b"/>
        <c:numFmt formatCode="ge" sourceLinked="1"/>
        <c:majorTickMark val="none"/>
        <c:minorTickMark val="none"/>
        <c:tickLblPos val="none"/>
        <c:crossAx val="415592784"/>
        <c:crosses val="autoZero"/>
        <c:auto val="1"/>
        <c:lblOffset val="100"/>
        <c:baseTimeUnit val="years"/>
      </c:dateAx>
      <c:valAx>
        <c:axId val="41559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8.9600000000000009</c:v>
                </c:pt>
                <c:pt idx="1">
                  <c:v>14.14</c:v>
                </c:pt>
                <c:pt idx="2">
                  <c:v>12.42</c:v>
                </c:pt>
                <c:pt idx="3">
                  <c:v>18.14</c:v>
                </c:pt>
                <c:pt idx="4">
                  <c:v>25.35</c:v>
                </c:pt>
              </c:numCache>
            </c:numRef>
          </c:val>
        </c:ser>
        <c:dLbls>
          <c:showLegendKey val="0"/>
          <c:showVal val="0"/>
          <c:showCatName val="0"/>
          <c:showSerName val="0"/>
          <c:showPercent val="0"/>
          <c:showBubbleSize val="0"/>
        </c:dLbls>
        <c:gapWidth val="150"/>
        <c:axId val="415593176"/>
        <c:axId val="4155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151.6</c:v>
                </c:pt>
                <c:pt idx="1">
                  <c:v>246.4</c:v>
                </c:pt>
                <c:pt idx="2">
                  <c:v>49.23</c:v>
                </c:pt>
                <c:pt idx="3">
                  <c:v>44.37</c:v>
                </c:pt>
                <c:pt idx="4">
                  <c:v>50.66</c:v>
                </c:pt>
              </c:numCache>
            </c:numRef>
          </c:val>
          <c:smooth val="0"/>
        </c:ser>
        <c:dLbls>
          <c:showLegendKey val="0"/>
          <c:showVal val="0"/>
          <c:showCatName val="0"/>
          <c:showSerName val="0"/>
          <c:showPercent val="0"/>
          <c:showBubbleSize val="0"/>
        </c:dLbls>
        <c:marker val="1"/>
        <c:smooth val="0"/>
        <c:axId val="415593176"/>
        <c:axId val="415596704"/>
      </c:lineChart>
      <c:dateAx>
        <c:axId val="415593176"/>
        <c:scaling>
          <c:orientation val="minMax"/>
        </c:scaling>
        <c:delete val="1"/>
        <c:axPos val="b"/>
        <c:numFmt formatCode="ge" sourceLinked="1"/>
        <c:majorTickMark val="none"/>
        <c:minorTickMark val="none"/>
        <c:tickLblPos val="none"/>
        <c:crossAx val="415596704"/>
        <c:crosses val="autoZero"/>
        <c:auto val="1"/>
        <c:lblOffset val="100"/>
        <c:baseTimeUnit val="years"/>
      </c:dateAx>
      <c:valAx>
        <c:axId val="4155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968.13</c:v>
                </c:pt>
                <c:pt idx="1">
                  <c:v>948.53</c:v>
                </c:pt>
                <c:pt idx="2">
                  <c:v>924.63</c:v>
                </c:pt>
                <c:pt idx="3">
                  <c:v>902.64</c:v>
                </c:pt>
                <c:pt idx="4">
                  <c:v>914.21</c:v>
                </c:pt>
              </c:numCache>
            </c:numRef>
          </c:val>
        </c:ser>
        <c:dLbls>
          <c:showLegendKey val="0"/>
          <c:showVal val="0"/>
          <c:showCatName val="0"/>
          <c:showSerName val="0"/>
          <c:showPercent val="0"/>
          <c:showBubbleSize val="0"/>
        </c:dLbls>
        <c:gapWidth val="150"/>
        <c:axId val="415935104"/>
        <c:axId val="41593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415935104"/>
        <c:axId val="415932360"/>
      </c:lineChart>
      <c:dateAx>
        <c:axId val="415935104"/>
        <c:scaling>
          <c:orientation val="minMax"/>
        </c:scaling>
        <c:delete val="1"/>
        <c:axPos val="b"/>
        <c:numFmt formatCode="ge" sourceLinked="1"/>
        <c:majorTickMark val="none"/>
        <c:minorTickMark val="none"/>
        <c:tickLblPos val="none"/>
        <c:crossAx val="415932360"/>
        <c:crosses val="autoZero"/>
        <c:auto val="1"/>
        <c:lblOffset val="100"/>
        <c:baseTimeUnit val="years"/>
      </c:dateAx>
      <c:valAx>
        <c:axId val="4159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115.56</c:v>
                </c:pt>
                <c:pt idx="1">
                  <c:v>116.53</c:v>
                </c:pt>
                <c:pt idx="2">
                  <c:v>120.48</c:v>
                </c:pt>
                <c:pt idx="3">
                  <c:v>136.88</c:v>
                </c:pt>
                <c:pt idx="4">
                  <c:v>79.849999999999994</c:v>
                </c:pt>
              </c:numCache>
            </c:numRef>
          </c:val>
        </c:ser>
        <c:dLbls>
          <c:showLegendKey val="0"/>
          <c:showVal val="0"/>
          <c:showCatName val="0"/>
          <c:showSerName val="0"/>
          <c:showPercent val="0"/>
          <c:showBubbleSize val="0"/>
        </c:dLbls>
        <c:gapWidth val="150"/>
        <c:axId val="415931576"/>
        <c:axId val="41593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415931576"/>
        <c:axId val="415935496"/>
      </c:lineChart>
      <c:dateAx>
        <c:axId val="415931576"/>
        <c:scaling>
          <c:orientation val="minMax"/>
        </c:scaling>
        <c:delete val="1"/>
        <c:axPos val="b"/>
        <c:numFmt formatCode="ge" sourceLinked="1"/>
        <c:majorTickMark val="none"/>
        <c:minorTickMark val="none"/>
        <c:tickLblPos val="none"/>
        <c:crossAx val="415935496"/>
        <c:crosses val="autoZero"/>
        <c:auto val="1"/>
        <c:lblOffset val="100"/>
        <c:baseTimeUnit val="years"/>
      </c:dateAx>
      <c:valAx>
        <c:axId val="41593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3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188.35</c:v>
                </c:pt>
                <c:pt idx="1">
                  <c:v>188.28</c:v>
                </c:pt>
                <c:pt idx="2">
                  <c:v>181.97</c:v>
                </c:pt>
                <c:pt idx="3">
                  <c:v>159.46</c:v>
                </c:pt>
                <c:pt idx="4">
                  <c:v>273.25</c:v>
                </c:pt>
              </c:numCache>
            </c:numRef>
          </c:val>
        </c:ser>
        <c:dLbls>
          <c:showLegendKey val="0"/>
          <c:showVal val="0"/>
          <c:showCatName val="0"/>
          <c:showSerName val="0"/>
          <c:showPercent val="0"/>
          <c:showBubbleSize val="0"/>
        </c:dLbls>
        <c:gapWidth val="150"/>
        <c:axId val="415933144"/>
        <c:axId val="4159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415933144"/>
        <c:axId val="415931968"/>
      </c:lineChart>
      <c:dateAx>
        <c:axId val="415933144"/>
        <c:scaling>
          <c:orientation val="minMax"/>
        </c:scaling>
        <c:delete val="1"/>
        <c:axPos val="b"/>
        <c:numFmt formatCode="ge" sourceLinked="1"/>
        <c:majorTickMark val="none"/>
        <c:minorTickMark val="none"/>
        <c:tickLblPos val="none"/>
        <c:crossAx val="415931968"/>
        <c:crosses val="autoZero"/>
        <c:auto val="1"/>
        <c:lblOffset val="100"/>
        <c:baseTimeUnit val="years"/>
      </c:dateAx>
      <c:valAx>
        <c:axId val="4159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3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2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青森県　黒石市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119</v>
      </c>
      <c r="AE8" s="50"/>
      <c r="AF8" s="50"/>
      <c r="AG8" s="50"/>
      <c r="AH8" s="50"/>
      <c r="AI8" s="50"/>
      <c r="AJ8" s="50"/>
      <c r="AK8" s="4"/>
      <c r="AL8" s="51">
        <f>データ!S6</f>
        <v>34564</v>
      </c>
      <c r="AM8" s="51"/>
      <c r="AN8" s="51"/>
      <c r="AO8" s="51"/>
      <c r="AP8" s="51"/>
      <c r="AQ8" s="51"/>
      <c r="AR8" s="51"/>
      <c r="AS8" s="51"/>
      <c r="AT8" s="46">
        <f>データ!T6</f>
        <v>217.05</v>
      </c>
      <c r="AU8" s="46"/>
      <c r="AV8" s="46"/>
      <c r="AW8" s="46"/>
      <c r="AX8" s="46"/>
      <c r="AY8" s="46"/>
      <c r="AZ8" s="46"/>
      <c r="BA8" s="46"/>
      <c r="BB8" s="46">
        <f>データ!U6</f>
        <v>159.24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31.11</v>
      </c>
      <c r="J10" s="46"/>
      <c r="K10" s="46"/>
      <c r="L10" s="46"/>
      <c r="M10" s="46"/>
      <c r="N10" s="46"/>
      <c r="O10" s="46"/>
      <c r="P10" s="46">
        <f>データ!P6</f>
        <v>62.1</v>
      </c>
      <c r="Q10" s="46"/>
      <c r="R10" s="46"/>
      <c r="S10" s="46"/>
      <c r="T10" s="46"/>
      <c r="U10" s="46"/>
      <c r="V10" s="46"/>
      <c r="W10" s="46">
        <f>データ!Q6</f>
        <v>82.91</v>
      </c>
      <c r="X10" s="46"/>
      <c r="Y10" s="46"/>
      <c r="Z10" s="46"/>
      <c r="AA10" s="46"/>
      <c r="AB10" s="46"/>
      <c r="AC10" s="46"/>
      <c r="AD10" s="51">
        <f>データ!R6</f>
        <v>3972</v>
      </c>
      <c r="AE10" s="51"/>
      <c r="AF10" s="51"/>
      <c r="AG10" s="51"/>
      <c r="AH10" s="51"/>
      <c r="AI10" s="51"/>
      <c r="AJ10" s="51"/>
      <c r="AK10" s="2"/>
      <c r="AL10" s="51">
        <f>データ!V6</f>
        <v>21326</v>
      </c>
      <c r="AM10" s="51"/>
      <c r="AN10" s="51"/>
      <c r="AO10" s="51"/>
      <c r="AP10" s="51"/>
      <c r="AQ10" s="51"/>
      <c r="AR10" s="51"/>
      <c r="AS10" s="51"/>
      <c r="AT10" s="46">
        <f>データ!W6</f>
        <v>5.93</v>
      </c>
      <c r="AU10" s="46"/>
      <c r="AV10" s="46"/>
      <c r="AW10" s="46"/>
      <c r="AX10" s="46"/>
      <c r="AY10" s="46"/>
      <c r="AZ10" s="46"/>
      <c r="BA10" s="46"/>
      <c r="BB10" s="46">
        <f>データ!X6</f>
        <v>3596.29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22047</v>
      </c>
      <c r="D6" s="34">
        <f t="shared" si="3"/>
        <v>46</v>
      </c>
      <c r="E6" s="34">
        <f t="shared" si="3"/>
        <v>17</v>
      </c>
      <c r="F6" s="34">
        <f t="shared" si="3"/>
        <v>1</v>
      </c>
      <c r="G6" s="34">
        <f t="shared" si="3"/>
        <v>0</v>
      </c>
      <c r="H6" s="34" t="str">
        <f t="shared" si="3"/>
        <v>青森県　黒石市</v>
      </c>
      <c r="I6" s="34" t="str">
        <f t="shared" si="3"/>
        <v>法適用</v>
      </c>
      <c r="J6" s="34" t="str">
        <f t="shared" si="3"/>
        <v>下水道事業</v>
      </c>
      <c r="K6" s="34" t="str">
        <f t="shared" si="3"/>
        <v>公共下水道</v>
      </c>
      <c r="L6" s="34" t="str">
        <f t="shared" si="3"/>
        <v>Cc2</v>
      </c>
      <c r="M6" s="34">
        <f t="shared" si="3"/>
        <v>0</v>
      </c>
      <c r="N6" s="35" t="str">
        <f t="shared" si="3"/>
        <v>-</v>
      </c>
      <c r="O6" s="35">
        <f t="shared" si="3"/>
        <v>31.11</v>
      </c>
      <c r="P6" s="35">
        <f t="shared" si="3"/>
        <v>62.1</v>
      </c>
      <c r="Q6" s="35">
        <f t="shared" si="3"/>
        <v>82.91</v>
      </c>
      <c r="R6" s="35">
        <f t="shared" si="3"/>
        <v>3972</v>
      </c>
      <c r="S6" s="35">
        <f t="shared" si="3"/>
        <v>34564</v>
      </c>
      <c r="T6" s="35">
        <f t="shared" si="3"/>
        <v>217.05</v>
      </c>
      <c r="U6" s="35">
        <f t="shared" si="3"/>
        <v>159.24</v>
      </c>
      <c r="V6" s="35">
        <f t="shared" si="3"/>
        <v>21326</v>
      </c>
      <c r="W6" s="35">
        <f t="shared" si="3"/>
        <v>5.93</v>
      </c>
      <c r="X6" s="35">
        <f t="shared" si="3"/>
        <v>3596.29</v>
      </c>
      <c r="Y6" s="36">
        <f>IF(Y7="",NA(),Y7)</f>
        <v>117.7</v>
      </c>
      <c r="Z6" s="36">
        <f t="shared" ref="Z6:AH6" si="4">IF(Z7="",NA(),Z7)</f>
        <v>138.30000000000001</v>
      </c>
      <c r="AA6" s="36">
        <f t="shared" si="4"/>
        <v>151.59</v>
      </c>
      <c r="AB6" s="36">
        <f t="shared" si="4"/>
        <v>130.83000000000001</v>
      </c>
      <c r="AC6" s="36">
        <f t="shared" si="4"/>
        <v>106.99</v>
      </c>
      <c r="AD6" s="36">
        <f t="shared" si="4"/>
        <v>102.83</v>
      </c>
      <c r="AE6" s="36">
        <f t="shared" si="4"/>
        <v>102.73</v>
      </c>
      <c r="AF6" s="36">
        <f t="shared" si="4"/>
        <v>108.56</v>
      </c>
      <c r="AG6" s="36">
        <f t="shared" si="4"/>
        <v>109.12</v>
      </c>
      <c r="AH6" s="36">
        <f t="shared" si="4"/>
        <v>106.85</v>
      </c>
      <c r="AI6" s="35" t="str">
        <f>IF(AI7="","",IF(AI7="-","【-】","【"&amp;SUBSTITUTE(TEXT(AI7,"#,##0.00"),"-","△")&amp;"】"))</f>
        <v>【108.57】</v>
      </c>
      <c r="AJ6" s="36">
        <f>IF(AJ7="",NA(),AJ7)</f>
        <v>1455.05</v>
      </c>
      <c r="AK6" s="36">
        <f t="shared" ref="AK6:AS6" si="5">IF(AK7="",NA(),AK7)</f>
        <v>1408.77</v>
      </c>
      <c r="AL6" s="36">
        <f t="shared" si="5"/>
        <v>682.42</v>
      </c>
      <c r="AM6" s="36">
        <f t="shared" si="5"/>
        <v>600.41</v>
      </c>
      <c r="AN6" s="36">
        <f t="shared" si="5"/>
        <v>548.33000000000004</v>
      </c>
      <c r="AO6" s="36">
        <f t="shared" si="5"/>
        <v>146.78</v>
      </c>
      <c r="AP6" s="36">
        <f t="shared" si="5"/>
        <v>149.66</v>
      </c>
      <c r="AQ6" s="36">
        <f t="shared" si="5"/>
        <v>100.32</v>
      </c>
      <c r="AR6" s="36">
        <f t="shared" si="5"/>
        <v>116.49</v>
      </c>
      <c r="AS6" s="36">
        <f t="shared" si="5"/>
        <v>92.92</v>
      </c>
      <c r="AT6" s="35" t="str">
        <f>IF(AT7="","",IF(AT7="-","【-】","【"&amp;SUBSTITUTE(TEXT(AT7,"#,##0.00"),"-","△")&amp;"】"))</f>
        <v>【4.38】</v>
      </c>
      <c r="AU6" s="36">
        <f>IF(AU7="",NA(),AU7)</f>
        <v>8.9600000000000009</v>
      </c>
      <c r="AV6" s="36">
        <f t="shared" ref="AV6:BD6" si="6">IF(AV7="",NA(),AV7)</f>
        <v>14.14</v>
      </c>
      <c r="AW6" s="36">
        <f t="shared" si="6"/>
        <v>12.42</v>
      </c>
      <c r="AX6" s="36">
        <f t="shared" si="6"/>
        <v>18.14</v>
      </c>
      <c r="AY6" s="36">
        <f t="shared" si="6"/>
        <v>25.35</v>
      </c>
      <c r="AZ6" s="36">
        <f t="shared" si="6"/>
        <v>151.6</v>
      </c>
      <c r="BA6" s="36">
        <f t="shared" si="6"/>
        <v>246.4</v>
      </c>
      <c r="BB6" s="36">
        <f t="shared" si="6"/>
        <v>49.23</v>
      </c>
      <c r="BC6" s="36">
        <f t="shared" si="6"/>
        <v>44.37</v>
      </c>
      <c r="BD6" s="36">
        <f t="shared" si="6"/>
        <v>50.66</v>
      </c>
      <c r="BE6" s="35" t="str">
        <f>IF(BE7="","",IF(BE7="-","【-】","【"&amp;SUBSTITUTE(TEXT(BE7,"#,##0.00"),"-","△")&amp;"】"))</f>
        <v>【59.95】</v>
      </c>
      <c r="BF6" s="36">
        <f>IF(BF7="",NA(),BF7)</f>
        <v>968.13</v>
      </c>
      <c r="BG6" s="36">
        <f t="shared" ref="BG6:BO6" si="7">IF(BG7="",NA(),BG7)</f>
        <v>948.53</v>
      </c>
      <c r="BH6" s="36">
        <f t="shared" si="7"/>
        <v>924.63</v>
      </c>
      <c r="BI6" s="36">
        <f t="shared" si="7"/>
        <v>902.64</v>
      </c>
      <c r="BJ6" s="36">
        <f t="shared" si="7"/>
        <v>914.21</v>
      </c>
      <c r="BK6" s="36">
        <f t="shared" si="7"/>
        <v>1273.52</v>
      </c>
      <c r="BL6" s="36">
        <f t="shared" si="7"/>
        <v>1209.95</v>
      </c>
      <c r="BM6" s="36">
        <f t="shared" si="7"/>
        <v>1136.5</v>
      </c>
      <c r="BN6" s="36">
        <f t="shared" si="7"/>
        <v>1118.56</v>
      </c>
      <c r="BO6" s="36">
        <f t="shared" si="7"/>
        <v>1111.31</v>
      </c>
      <c r="BP6" s="35" t="str">
        <f>IF(BP7="","",IF(BP7="-","【-】","【"&amp;SUBSTITUTE(TEXT(BP7,"#,##0.00"),"-","△")&amp;"】"))</f>
        <v>【728.30】</v>
      </c>
      <c r="BQ6" s="36">
        <f>IF(BQ7="",NA(),BQ7)</f>
        <v>115.56</v>
      </c>
      <c r="BR6" s="36">
        <f t="shared" ref="BR6:BZ6" si="8">IF(BR7="",NA(),BR7)</f>
        <v>116.53</v>
      </c>
      <c r="BS6" s="36">
        <f t="shared" si="8"/>
        <v>120.48</v>
      </c>
      <c r="BT6" s="36">
        <f t="shared" si="8"/>
        <v>136.88</v>
      </c>
      <c r="BU6" s="36">
        <f t="shared" si="8"/>
        <v>79.849999999999994</v>
      </c>
      <c r="BV6" s="36">
        <f t="shared" si="8"/>
        <v>67.849999999999994</v>
      </c>
      <c r="BW6" s="36">
        <f t="shared" si="8"/>
        <v>69.48</v>
      </c>
      <c r="BX6" s="36">
        <f t="shared" si="8"/>
        <v>71.650000000000006</v>
      </c>
      <c r="BY6" s="36">
        <f t="shared" si="8"/>
        <v>72.33</v>
      </c>
      <c r="BZ6" s="36">
        <f t="shared" si="8"/>
        <v>75.540000000000006</v>
      </c>
      <c r="CA6" s="35" t="str">
        <f>IF(CA7="","",IF(CA7="-","【-】","【"&amp;SUBSTITUTE(TEXT(CA7,"#,##0.00"),"-","△")&amp;"】"))</f>
        <v>【100.04】</v>
      </c>
      <c r="CB6" s="36">
        <f>IF(CB7="",NA(),CB7)</f>
        <v>188.35</v>
      </c>
      <c r="CC6" s="36">
        <f t="shared" ref="CC6:CK6" si="9">IF(CC7="",NA(),CC7)</f>
        <v>188.28</v>
      </c>
      <c r="CD6" s="36">
        <f t="shared" si="9"/>
        <v>181.97</v>
      </c>
      <c r="CE6" s="36">
        <f t="shared" si="9"/>
        <v>159.46</v>
      </c>
      <c r="CF6" s="36">
        <f t="shared" si="9"/>
        <v>273.25</v>
      </c>
      <c r="CG6" s="36">
        <f t="shared" si="9"/>
        <v>224.94</v>
      </c>
      <c r="CH6" s="36">
        <f t="shared" si="9"/>
        <v>220.67</v>
      </c>
      <c r="CI6" s="36">
        <f t="shared" si="9"/>
        <v>217.82</v>
      </c>
      <c r="CJ6" s="36">
        <f t="shared" si="9"/>
        <v>215.28</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55.41</v>
      </c>
      <c r="CS6" s="36">
        <f t="shared" si="10"/>
        <v>55.81</v>
      </c>
      <c r="CT6" s="36">
        <f t="shared" si="10"/>
        <v>54.44</v>
      </c>
      <c r="CU6" s="36">
        <f t="shared" si="10"/>
        <v>54.67</v>
      </c>
      <c r="CV6" s="36">
        <f t="shared" si="10"/>
        <v>53.51</v>
      </c>
      <c r="CW6" s="35" t="str">
        <f>IF(CW7="","",IF(CW7="-","【-】","【"&amp;SUBSTITUTE(TEXT(CW7,"#,##0.00"),"-","△")&amp;"】"))</f>
        <v>【60.09】</v>
      </c>
      <c r="CX6" s="36">
        <f>IF(CX7="",NA(),CX7)</f>
        <v>88.66</v>
      </c>
      <c r="CY6" s="36">
        <f t="shared" ref="CY6:DG6" si="11">IF(CY7="",NA(),CY7)</f>
        <v>89.34</v>
      </c>
      <c r="CZ6" s="36">
        <f t="shared" si="11"/>
        <v>90.13</v>
      </c>
      <c r="DA6" s="36">
        <f t="shared" si="11"/>
        <v>90.74</v>
      </c>
      <c r="DB6" s="36">
        <f t="shared" si="11"/>
        <v>91.64</v>
      </c>
      <c r="DC6" s="36">
        <f t="shared" si="11"/>
        <v>84.12</v>
      </c>
      <c r="DD6" s="36">
        <f t="shared" si="11"/>
        <v>84.41</v>
      </c>
      <c r="DE6" s="36">
        <f t="shared" si="11"/>
        <v>84.2</v>
      </c>
      <c r="DF6" s="36">
        <f t="shared" si="11"/>
        <v>83.8</v>
      </c>
      <c r="DG6" s="36">
        <f t="shared" si="11"/>
        <v>83.91</v>
      </c>
      <c r="DH6" s="35" t="str">
        <f>IF(DH7="","",IF(DH7="-","【-】","【"&amp;SUBSTITUTE(TEXT(DH7,"#,##0.00"),"-","△")&amp;"】"))</f>
        <v>【94.90】</v>
      </c>
      <c r="DI6" s="36">
        <f>IF(DI7="",NA(),DI7)</f>
        <v>11.95</v>
      </c>
      <c r="DJ6" s="36">
        <f t="shared" ref="DJ6:DR6" si="12">IF(DJ7="",NA(),DJ7)</f>
        <v>13.22</v>
      </c>
      <c r="DK6" s="36">
        <f t="shared" si="12"/>
        <v>29.95</v>
      </c>
      <c r="DL6" s="36">
        <f t="shared" si="12"/>
        <v>31.85</v>
      </c>
      <c r="DM6" s="36">
        <f t="shared" si="12"/>
        <v>33.75</v>
      </c>
      <c r="DN6" s="36">
        <f t="shared" si="12"/>
        <v>10.46</v>
      </c>
      <c r="DO6" s="36">
        <f t="shared" si="12"/>
        <v>11.39</v>
      </c>
      <c r="DP6" s="36">
        <f t="shared" si="12"/>
        <v>21.28</v>
      </c>
      <c r="DQ6" s="36">
        <f t="shared" si="12"/>
        <v>23.95</v>
      </c>
      <c r="DR6" s="36">
        <f t="shared" si="12"/>
        <v>21.09</v>
      </c>
      <c r="DS6" s="35" t="str">
        <f>IF(DS7="","",IF(DS7="-","【-】","【"&amp;SUBSTITUTE(TEXT(DS7,"#,##0.00"),"-","△")&amp;"】"))</f>
        <v>【37.36】</v>
      </c>
      <c r="DT6" s="35">
        <f>IF(DT7="",NA(),DT7)</f>
        <v>0</v>
      </c>
      <c r="DU6" s="35">
        <f t="shared" ref="DU6:EC6" si="13">IF(DU7="",NA(),DU7)</f>
        <v>0</v>
      </c>
      <c r="DV6" s="35">
        <f t="shared" si="13"/>
        <v>0</v>
      </c>
      <c r="DW6" s="35">
        <f t="shared" si="13"/>
        <v>0</v>
      </c>
      <c r="DX6" s="35">
        <f t="shared" si="13"/>
        <v>0</v>
      </c>
      <c r="DY6" s="36">
        <f t="shared" si="13"/>
        <v>0.66</v>
      </c>
      <c r="DZ6" s="36">
        <f t="shared" si="13"/>
        <v>0.78</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6">
        <f t="shared" si="14"/>
        <v>0.1</v>
      </c>
      <c r="EI6" s="36">
        <f t="shared" si="14"/>
        <v>0.21</v>
      </c>
      <c r="EJ6" s="36">
        <f t="shared" si="14"/>
        <v>0.1</v>
      </c>
      <c r="EK6" s="36">
        <f t="shared" si="14"/>
        <v>7.0000000000000007E-2</v>
      </c>
      <c r="EL6" s="36">
        <f t="shared" si="14"/>
        <v>0.04</v>
      </c>
      <c r="EM6" s="36">
        <f t="shared" si="14"/>
        <v>0.11</v>
      </c>
      <c r="EN6" s="36">
        <f t="shared" si="14"/>
        <v>0.15</v>
      </c>
      <c r="EO6" s="35" t="str">
        <f>IF(EO7="","",IF(EO7="-","【-】","【"&amp;SUBSTITUTE(TEXT(EO7,"#,##0.00"),"-","△")&amp;"】"))</f>
        <v>【0.27】</v>
      </c>
    </row>
    <row r="7" spans="1:148" s="37" customFormat="1">
      <c r="A7" s="29"/>
      <c r="B7" s="38">
        <v>2016</v>
      </c>
      <c r="C7" s="38">
        <v>22047</v>
      </c>
      <c r="D7" s="38">
        <v>46</v>
      </c>
      <c r="E7" s="38">
        <v>17</v>
      </c>
      <c r="F7" s="38">
        <v>1</v>
      </c>
      <c r="G7" s="38">
        <v>0</v>
      </c>
      <c r="H7" s="38" t="s">
        <v>108</v>
      </c>
      <c r="I7" s="38" t="s">
        <v>109</v>
      </c>
      <c r="J7" s="38" t="s">
        <v>110</v>
      </c>
      <c r="K7" s="38" t="s">
        <v>111</v>
      </c>
      <c r="L7" s="38" t="s">
        <v>112</v>
      </c>
      <c r="M7" s="38"/>
      <c r="N7" s="39" t="s">
        <v>113</v>
      </c>
      <c r="O7" s="39">
        <v>31.11</v>
      </c>
      <c r="P7" s="39">
        <v>62.1</v>
      </c>
      <c r="Q7" s="39">
        <v>82.91</v>
      </c>
      <c r="R7" s="39">
        <v>3972</v>
      </c>
      <c r="S7" s="39">
        <v>34564</v>
      </c>
      <c r="T7" s="39">
        <v>217.05</v>
      </c>
      <c r="U7" s="39">
        <v>159.24</v>
      </c>
      <c r="V7" s="39">
        <v>21326</v>
      </c>
      <c r="W7" s="39">
        <v>5.93</v>
      </c>
      <c r="X7" s="39">
        <v>3596.29</v>
      </c>
      <c r="Y7" s="39">
        <v>117.7</v>
      </c>
      <c r="Z7" s="39">
        <v>138.30000000000001</v>
      </c>
      <c r="AA7" s="39">
        <v>151.59</v>
      </c>
      <c r="AB7" s="39">
        <v>130.83000000000001</v>
      </c>
      <c r="AC7" s="39">
        <v>106.99</v>
      </c>
      <c r="AD7" s="39">
        <v>102.83</v>
      </c>
      <c r="AE7" s="39">
        <v>102.73</v>
      </c>
      <c r="AF7" s="39">
        <v>108.56</v>
      </c>
      <c r="AG7" s="39">
        <v>109.12</v>
      </c>
      <c r="AH7" s="39">
        <v>106.85</v>
      </c>
      <c r="AI7" s="39">
        <v>108.57</v>
      </c>
      <c r="AJ7" s="39">
        <v>1455.05</v>
      </c>
      <c r="AK7" s="39">
        <v>1408.77</v>
      </c>
      <c r="AL7" s="39">
        <v>682.42</v>
      </c>
      <c r="AM7" s="39">
        <v>600.41</v>
      </c>
      <c r="AN7" s="39">
        <v>548.33000000000004</v>
      </c>
      <c r="AO7" s="39">
        <v>146.78</v>
      </c>
      <c r="AP7" s="39">
        <v>149.66</v>
      </c>
      <c r="AQ7" s="39">
        <v>100.32</v>
      </c>
      <c r="AR7" s="39">
        <v>116.49</v>
      </c>
      <c r="AS7" s="39">
        <v>92.92</v>
      </c>
      <c r="AT7" s="39">
        <v>4.38</v>
      </c>
      <c r="AU7" s="39">
        <v>8.9600000000000009</v>
      </c>
      <c r="AV7" s="39">
        <v>14.14</v>
      </c>
      <c r="AW7" s="39">
        <v>12.42</v>
      </c>
      <c r="AX7" s="39">
        <v>18.14</v>
      </c>
      <c r="AY7" s="39">
        <v>25.35</v>
      </c>
      <c r="AZ7" s="39">
        <v>151.6</v>
      </c>
      <c r="BA7" s="39">
        <v>246.4</v>
      </c>
      <c r="BB7" s="39">
        <v>49.23</v>
      </c>
      <c r="BC7" s="39">
        <v>44.37</v>
      </c>
      <c r="BD7" s="39">
        <v>50.66</v>
      </c>
      <c r="BE7" s="39">
        <v>59.95</v>
      </c>
      <c r="BF7" s="39">
        <v>968.13</v>
      </c>
      <c r="BG7" s="39">
        <v>948.53</v>
      </c>
      <c r="BH7" s="39">
        <v>924.63</v>
      </c>
      <c r="BI7" s="39">
        <v>902.64</v>
      </c>
      <c r="BJ7" s="39">
        <v>914.21</v>
      </c>
      <c r="BK7" s="39">
        <v>1273.52</v>
      </c>
      <c r="BL7" s="39">
        <v>1209.95</v>
      </c>
      <c r="BM7" s="39">
        <v>1136.5</v>
      </c>
      <c r="BN7" s="39">
        <v>1118.56</v>
      </c>
      <c r="BO7" s="39">
        <v>1111.31</v>
      </c>
      <c r="BP7" s="39">
        <v>728.3</v>
      </c>
      <c r="BQ7" s="39">
        <v>115.56</v>
      </c>
      <c r="BR7" s="39">
        <v>116.53</v>
      </c>
      <c r="BS7" s="39">
        <v>120.48</v>
      </c>
      <c r="BT7" s="39">
        <v>136.88</v>
      </c>
      <c r="BU7" s="39">
        <v>79.849999999999994</v>
      </c>
      <c r="BV7" s="39">
        <v>67.849999999999994</v>
      </c>
      <c r="BW7" s="39">
        <v>69.48</v>
      </c>
      <c r="BX7" s="39">
        <v>71.650000000000006</v>
      </c>
      <c r="BY7" s="39">
        <v>72.33</v>
      </c>
      <c r="BZ7" s="39">
        <v>75.540000000000006</v>
      </c>
      <c r="CA7" s="39">
        <v>100.04</v>
      </c>
      <c r="CB7" s="39">
        <v>188.35</v>
      </c>
      <c r="CC7" s="39">
        <v>188.28</v>
      </c>
      <c r="CD7" s="39">
        <v>181.97</v>
      </c>
      <c r="CE7" s="39">
        <v>159.46</v>
      </c>
      <c r="CF7" s="39">
        <v>273.25</v>
      </c>
      <c r="CG7" s="39">
        <v>224.94</v>
      </c>
      <c r="CH7" s="39">
        <v>220.67</v>
      </c>
      <c r="CI7" s="39">
        <v>217.82</v>
      </c>
      <c r="CJ7" s="39">
        <v>215.28</v>
      </c>
      <c r="CK7" s="39">
        <v>207.96</v>
      </c>
      <c r="CL7" s="39">
        <v>137.82</v>
      </c>
      <c r="CM7" s="39" t="s">
        <v>113</v>
      </c>
      <c r="CN7" s="39" t="s">
        <v>113</v>
      </c>
      <c r="CO7" s="39" t="s">
        <v>113</v>
      </c>
      <c r="CP7" s="39" t="s">
        <v>113</v>
      </c>
      <c r="CQ7" s="39" t="s">
        <v>113</v>
      </c>
      <c r="CR7" s="39">
        <v>55.41</v>
      </c>
      <c r="CS7" s="39">
        <v>55.81</v>
      </c>
      <c r="CT7" s="39">
        <v>54.44</v>
      </c>
      <c r="CU7" s="39">
        <v>54.67</v>
      </c>
      <c r="CV7" s="39">
        <v>53.51</v>
      </c>
      <c r="CW7" s="39">
        <v>60.09</v>
      </c>
      <c r="CX7" s="39">
        <v>88.66</v>
      </c>
      <c r="CY7" s="39">
        <v>89.34</v>
      </c>
      <c r="CZ7" s="39">
        <v>90.13</v>
      </c>
      <c r="DA7" s="39">
        <v>90.74</v>
      </c>
      <c r="DB7" s="39">
        <v>91.64</v>
      </c>
      <c r="DC7" s="39">
        <v>84.12</v>
      </c>
      <c r="DD7" s="39">
        <v>84.41</v>
      </c>
      <c r="DE7" s="39">
        <v>84.2</v>
      </c>
      <c r="DF7" s="39">
        <v>83.8</v>
      </c>
      <c r="DG7" s="39">
        <v>83.91</v>
      </c>
      <c r="DH7" s="39">
        <v>94.9</v>
      </c>
      <c r="DI7" s="39">
        <v>11.95</v>
      </c>
      <c r="DJ7" s="39">
        <v>13.22</v>
      </c>
      <c r="DK7" s="39">
        <v>29.95</v>
      </c>
      <c r="DL7" s="39">
        <v>31.85</v>
      </c>
      <c r="DM7" s="39">
        <v>33.75</v>
      </c>
      <c r="DN7" s="39">
        <v>10.46</v>
      </c>
      <c r="DO7" s="39">
        <v>11.39</v>
      </c>
      <c r="DP7" s="39">
        <v>21.28</v>
      </c>
      <c r="DQ7" s="39">
        <v>23.95</v>
      </c>
      <c r="DR7" s="39">
        <v>21.09</v>
      </c>
      <c r="DS7" s="39">
        <v>37.36</v>
      </c>
      <c r="DT7" s="39">
        <v>0</v>
      </c>
      <c r="DU7" s="39">
        <v>0</v>
      </c>
      <c r="DV7" s="39">
        <v>0</v>
      </c>
      <c r="DW7" s="39">
        <v>0</v>
      </c>
      <c r="DX7" s="39">
        <v>0</v>
      </c>
      <c r="DY7" s="39">
        <v>0.66</v>
      </c>
      <c r="DZ7" s="39">
        <v>0.78</v>
      </c>
      <c r="EA7" s="39">
        <v>0</v>
      </c>
      <c r="EB7" s="39">
        <v>0</v>
      </c>
      <c r="EC7" s="39">
        <v>0</v>
      </c>
      <c r="ED7" s="39">
        <v>4.96</v>
      </c>
      <c r="EE7" s="39">
        <v>0</v>
      </c>
      <c r="EF7" s="39">
        <v>0</v>
      </c>
      <c r="EG7" s="39">
        <v>0</v>
      </c>
      <c r="EH7" s="39">
        <v>0.1</v>
      </c>
      <c r="EI7" s="39">
        <v>0.21</v>
      </c>
      <c r="EJ7" s="39">
        <v>0.1</v>
      </c>
      <c r="EK7" s="39">
        <v>7.0000000000000007E-2</v>
      </c>
      <c r="EL7" s="39">
        <v>0.04</v>
      </c>
      <c r="EM7" s="39">
        <v>0.11</v>
      </c>
      <c r="EN7" s="39">
        <v>0.15</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