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30.9\上下水道課１\000 総務係\01_県市町村課_理財Ｇ\08_公営企業に係る「経営比較分析表」の分析等について（依頼）\10平川市_経営比較分析表【下水道】\"/>
    </mc:Choice>
  </mc:AlternateContent>
  <workbookProtection workbookPassword="B319" lockStructure="1"/>
  <bookViews>
    <workbookView xWindow="240" yWindow="60" windowWidth="14940" windowHeight="7875"/>
  </bookViews>
  <sheets>
    <sheet name="法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N86" i="4"/>
  <c r="M86" i="4"/>
  <c r="L86" i="4"/>
  <c r="K86" i="4"/>
  <c r="J86" i="4"/>
  <c r="I86" i="4"/>
  <c r="H86" i="4"/>
  <c r="G86" i="4"/>
  <c r="F86" i="4"/>
  <c r="E86" i="4"/>
  <c r="BB10" i="4"/>
  <c r="AT10" i="4"/>
  <c r="AL10" i="4"/>
  <c r="AD10" i="4"/>
  <c r="W10" i="4"/>
  <c r="P10" i="4"/>
  <c r="I10" i="4"/>
  <c r="B10" i="4"/>
  <c r="BB8" i="4"/>
  <c r="AT8" i="4"/>
  <c r="AL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<sst xmlns="http://schemas.openxmlformats.org/spreadsheetml/2006/main" count="262" uniqueCount="123">
  <si>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</si>
  <si>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</si>
  <si>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</si>
  <si>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</si>
  <si>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</si>
  <si>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</si>
  <si>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</si>
  <si>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</si>
  <si>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</si>
  <si>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</si>
  <si>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</si>
  <si>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</si>
  <si>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</si>
  <si>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</si>
  <si>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</si>
  <si>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</si>
  <si>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</si>
  <si>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</si>
  <si>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</si>
  <si>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</si>
  <si>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</si>
  <si>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</si>
  <si>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</si>
  <si>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</si>
  <si>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</si>
  <si>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</si>
  <si>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</si>
  <si>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</si>
  <si>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</si>
  <si>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</si>
  <si>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</si>
  <si>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</si>
  <si>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</si>
  <si>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</si>
  <si>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</si>
  <si>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</si>
  <si>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</si>
  <si>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</si>
  <si>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</si>
  <si>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</si>
  <si>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</si>
  <si>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7"/>
  </si>
  <si>
    <t>※　平成24年度から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83" eb="85">
      <t>ヘイセイ</t>
    </rPh>
    <rPh sb="87" eb="89">
      <t>ネンド</t>
    </rPh>
    <rPh sb="90" eb="92">
      <t>ジギョウ</t>
    </rPh>
    <rPh sb="92" eb="93">
      <t>スウ</t>
    </rPh>
    <rPh sb="94" eb="95">
      <t>モト</t>
    </rPh>
    <rPh sb="96" eb="98">
      <t>ルイジ</t>
    </rPh>
    <rPh sb="98" eb="100">
      <t>ダンタイ</t>
    </rPh>
    <rPh sb="100" eb="102">
      <t>ヘイキン</t>
    </rPh>
    <rPh sb="102" eb="103">
      <t>アタイ</t>
    </rPh>
    <rPh sb="104" eb="106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</si>
  <si>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</si>
  <si>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</si>
  <si>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</si>
  <si>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</si>
  <si>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</si>
  <si>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</si>
  <si>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</si>
  <si>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</si>
  <si>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</si>
  <si>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</si>
  <si>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</si>
  <si>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</si>
  <si>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</si>
  <si>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</si>
  <si>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</si>
  <si>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</si>
  <si>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</si>
  <si>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</si>
  <si>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</si>
  <si>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</si>
  <si>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</si>
  <si>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</si>
  <si>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</si>
  <si>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</si>
  <si>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</si>
  <si>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</si>
  <si>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</si>
  <si>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</si>
  <si>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</si>
  <si>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</si>
  <si>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</si>
  <si>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</si>
  <si>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</si>
  <si>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</si>
  <si>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</si>
  <si>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</si>
  <si>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</si>
  <si>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</si>
  <si>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</si>
  <si>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</si>
  <si>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</si>
  <si>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</si>
  <si>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</si>
  <si>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</si>
  <si>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</si>
  <si>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</si>
  <si>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</si>
  <si>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</si>
  <si>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</si>
  <si>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</si>
  <si>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</si>
  <si>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</si>
  <si>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</si>
  <si>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</si>
  <si>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</si>
  <si>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</si>
  <si>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</si>
  <si>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</si>
  <si>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</si>
  <si>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</si>
  <si>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</si>
  <si>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</si>
  <si>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</si>
  <si>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</si>
  <si>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</si>
  <si>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青森県　平川市</t>
  </si>
  <si>
    <t>法適用</t>
  </si>
  <si>
    <t>下水道事業</t>
  </si>
  <si>
    <t>特定地域生活排水処理</t>
  </si>
  <si>
    <t>K3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</si>
  <si>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</si>
  <si>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</si>
  <si>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</si>
  <si>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</si>
  <si>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</si>
  <si>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</si>
  <si>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非設置</t>
    <rPh sb="0" eb="1">
      <t>ヒ</t>
    </rPh>
    <rPh sb="1" eb="3">
      <t>セッチ</t>
    </rPh>
    <phoneticPr fontId="4"/>
  </si>
  <si>
    <t>今後も人口減少による使用料の減収は避けられず、厳しい経営状態が続くものと考えられるが、限られた人口の中で有収水量の増加は見込めないことから、将来的には使用料の見直しを視野にいれながら、使用料以外の収入に依存しない経営改善を実施する。
また、計画的な点検により早期修繕を行うことで長寿命化を図り、突発的な経費増大が発生することのないよう計画的な維持修繕、改築更新に取組んでいく。</t>
    <rPh sb="181" eb="183">
      <t>トリク</t>
    </rPh>
    <phoneticPr fontId="4"/>
  </si>
  <si>
    <t>有形固定資産減価償却率について、類似団体と比較すると高い比率になっているが、現状では耐用年数を超えておらず、更新等の必要性はない。
しかし、計画的な点検による早期修繕を行うことで、重大な故障等を未然に防ぐ必要がある。</t>
    <rPh sb="6" eb="8">
      <t>ゲンカ</t>
    </rPh>
    <rPh sb="42" eb="44">
      <t>タイヨウ</t>
    </rPh>
    <rPh sb="44" eb="46">
      <t>ネンスウ</t>
    </rPh>
    <rPh sb="47" eb="48">
      <t>コ</t>
    </rPh>
    <phoneticPr fontId="4"/>
  </si>
  <si>
    <t>経常収支比率について、100％以上が理想であるが過去5年間をみても、収益で費用を賄えていない状況が続いており、累積欠損も年々増加している。類似団体と比較しても累積欠損は非常に高い値を示している。
また、短期的な債務に対する支払い能力の値を示す流動比率については、近年減少傾向にあるが、類似団体よりは高い値を示している。
経費回収率については、前年度と比較して若干の減少となり、依然として使用料で賄えていない。汚水処理原価も類似団体と比較して高い値を示している。
また、水洗化率については、100％であるものの、区域内人口が年々減少しており、前年度まで50人程度であったが、今年度からは50人を下回っている。今後、有収水量及び人口の増加は見込めないことから、汚水処理費の削減に努める必要がある。</t>
    <rPh sb="0" eb="2">
      <t>ケイジョウ</t>
    </rPh>
    <rPh sb="2" eb="4">
      <t>シュウシ</t>
    </rPh>
    <rPh sb="4" eb="6">
      <t>ヒリツ</t>
    </rPh>
    <rPh sb="15" eb="17">
      <t>イジョウ</t>
    </rPh>
    <rPh sb="18" eb="20">
      <t>リソウ</t>
    </rPh>
    <rPh sb="24" eb="26">
      <t>カコ</t>
    </rPh>
    <rPh sb="27" eb="29">
      <t>ネンカン</t>
    </rPh>
    <rPh sb="34" eb="36">
      <t>シュウエキ</t>
    </rPh>
    <rPh sb="37" eb="39">
      <t>ヒヨウ</t>
    </rPh>
    <rPh sb="40" eb="41">
      <t>マカナ</t>
    </rPh>
    <rPh sb="55" eb="57">
      <t>ルイセキ</t>
    </rPh>
    <rPh sb="69" eb="71">
      <t>ルイジ</t>
    </rPh>
    <rPh sb="71" eb="73">
      <t>ダンタイ</t>
    </rPh>
    <rPh sb="74" eb="76">
      <t>ヒカク</t>
    </rPh>
    <rPh sb="79" eb="81">
      <t>ルイセキ</t>
    </rPh>
    <rPh sb="81" eb="83">
      <t>ケッソン</t>
    </rPh>
    <rPh sb="84" eb="86">
      <t>ヒジョウ</t>
    </rPh>
    <rPh sb="87" eb="88">
      <t>タカ</t>
    </rPh>
    <rPh sb="89" eb="90">
      <t>アタイ</t>
    </rPh>
    <rPh sb="91" eb="92">
      <t>シメ</t>
    </rPh>
    <rPh sb="117" eb="118">
      <t>アタイ</t>
    </rPh>
    <rPh sb="119" eb="120">
      <t>シメ</t>
    </rPh>
    <rPh sb="121" eb="123">
      <t>リュウドウ</t>
    </rPh>
    <rPh sb="123" eb="125">
      <t>ヒリツ</t>
    </rPh>
    <rPh sb="131" eb="133">
      <t>キンネン</t>
    </rPh>
    <rPh sb="133" eb="135">
      <t>ゲンショウ</t>
    </rPh>
    <rPh sb="135" eb="137">
      <t>ケイコウ</t>
    </rPh>
    <rPh sb="149" eb="150">
      <t>タカ</t>
    </rPh>
    <rPh sb="179" eb="181">
      <t>ジャッカン</t>
    </rPh>
    <rPh sb="182" eb="184">
      <t>ゲンショウ</t>
    </rPh>
    <rPh sb="234" eb="237">
      <t>スイセンカ</t>
    </rPh>
    <rPh sb="237" eb="238">
      <t>リツ</t>
    </rPh>
    <rPh sb="255" eb="258">
      <t>クイキナイ</t>
    </rPh>
    <rPh sb="258" eb="260">
      <t>ジンコウ</t>
    </rPh>
    <rPh sb="261" eb="263">
      <t>ネンネン</t>
    </rPh>
    <rPh sb="263" eb="265">
      <t>ゲンショウ</t>
    </rPh>
    <rPh sb="270" eb="273">
      <t>ゼンネンド</t>
    </rPh>
    <rPh sb="277" eb="278">
      <t>ニン</t>
    </rPh>
    <rPh sb="278" eb="280">
      <t>テイド</t>
    </rPh>
    <rPh sb="286" eb="289">
      <t>コンネンド</t>
    </rPh>
    <rPh sb="294" eb="295">
      <t>ニン</t>
    </rPh>
    <rPh sb="296" eb="298">
      <t>シタマワ</t>
    </rPh>
    <rPh sb="303" eb="305">
      <t>コンゴ</t>
    </rPh>
    <rPh sb="306" eb="308">
      <t>ユウシュウ</t>
    </rPh>
    <rPh sb="308" eb="310">
      <t>スイリョウ</t>
    </rPh>
    <rPh sb="310" eb="311">
      <t>オヨ</t>
    </rPh>
    <rPh sb="312" eb="314">
      <t>ジンコウ</t>
    </rPh>
    <rPh sb="315" eb="317">
      <t>ゾウカ</t>
    </rPh>
    <rPh sb="318" eb="320">
      <t>ミコ</t>
    </rPh>
    <rPh sb="328" eb="330">
      <t>オスイ</t>
    </rPh>
    <rPh sb="330" eb="332">
      <t>ショリ</t>
    </rPh>
    <rPh sb="332" eb="333">
      <t>ヒ</t>
    </rPh>
    <rPh sb="334" eb="336">
      <t>サクゲン</t>
    </rPh>
    <rPh sb="337" eb="338">
      <t>ツト</t>
    </rPh>
    <rPh sb="340" eb="342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</si>
</sst>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8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854648"/>
        <c:axId val="177858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854648"/>
        <c:axId val="177858136"/>
      </c:lineChart>
      <c:dateAx>
        <c:axId val="177854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7858136"/>
        <c:crosses val="autoZero"/>
        <c:auto val="1"/>
        <c:lblOffset val="100"/>
        <c:baseTimeUnit val="years"/>
      </c:dateAx>
      <c:valAx>
        <c:axId val="177858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7854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40.909999999999997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4318728"/>
        <c:axId val="254319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61.93</c:v>
                </c:pt>
                <c:pt idx="1">
                  <c:v>58.06</c:v>
                </c:pt>
                <c:pt idx="2">
                  <c:v>59.08</c:v>
                </c:pt>
                <c:pt idx="3">
                  <c:v>58.25</c:v>
                </c:pt>
                <c:pt idx="4">
                  <c:v>61.55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318728"/>
        <c:axId val="254319120"/>
      </c:lineChart>
      <c:dateAx>
        <c:axId val="254318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4319120"/>
        <c:crosses val="autoZero"/>
        <c:auto val="1"/>
        <c:lblOffset val="100"/>
        <c:baseTimeUnit val="years"/>
      </c:dateAx>
      <c:valAx>
        <c:axId val="254319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4318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4320296"/>
        <c:axId val="254320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77.25</c:v>
                </c:pt>
                <c:pt idx="1">
                  <c:v>75.790000000000006</c:v>
                </c:pt>
                <c:pt idx="2">
                  <c:v>77.12</c:v>
                </c:pt>
                <c:pt idx="3">
                  <c:v>68.150000000000006</c:v>
                </c:pt>
                <c:pt idx="4">
                  <c:v>67.489999999999995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320296"/>
        <c:axId val="254320688"/>
      </c:lineChart>
      <c:dateAx>
        <c:axId val="254320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4320688"/>
        <c:crosses val="autoZero"/>
        <c:auto val="1"/>
        <c:lblOffset val="100"/>
        <c:baseTimeUnit val="years"/>
      </c:dateAx>
      <c:valAx>
        <c:axId val="254320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4320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58.73</c:v>
                </c:pt>
                <c:pt idx="1">
                  <c:v>59.16</c:v>
                </c:pt>
                <c:pt idx="2">
                  <c:v>68.19</c:v>
                </c:pt>
                <c:pt idx="3">
                  <c:v>56.75</c:v>
                </c:pt>
                <c:pt idx="4">
                  <c:v>39.69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4390712"/>
        <c:axId val="254395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97.09</c:v>
                </c:pt>
                <c:pt idx="1">
                  <c:v>89.7</c:v>
                </c:pt>
                <c:pt idx="2">
                  <c:v>90.66</c:v>
                </c:pt>
                <c:pt idx="3">
                  <c:v>89.69</c:v>
                </c:pt>
                <c:pt idx="4">
                  <c:v>85.72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390712"/>
        <c:axId val="254395192"/>
      </c:lineChart>
      <c:dateAx>
        <c:axId val="254390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4395192"/>
        <c:crosses val="autoZero"/>
        <c:auto val="1"/>
        <c:lblOffset val="100"/>
        <c:baseTimeUnit val="years"/>
      </c:dateAx>
      <c:valAx>
        <c:axId val="254395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4390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25.71</c:v>
                </c:pt>
                <c:pt idx="1">
                  <c:v>30.85</c:v>
                </c:pt>
                <c:pt idx="2">
                  <c:v>50.56</c:v>
                </c:pt>
                <c:pt idx="3">
                  <c:v>57.78</c:v>
                </c:pt>
                <c:pt idx="4">
                  <c:v>65.010000000000005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4408536"/>
        <c:axId val="254408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6.32</c:v>
                </c:pt>
                <c:pt idx="1">
                  <c:v>6.48</c:v>
                </c:pt>
                <c:pt idx="2">
                  <c:v>13.6</c:v>
                </c:pt>
                <c:pt idx="3">
                  <c:v>14.97</c:v>
                </c:pt>
                <c:pt idx="4">
                  <c:v>16.16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408536"/>
        <c:axId val="254408920"/>
      </c:lineChart>
      <c:dateAx>
        <c:axId val="254408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4408920"/>
        <c:crosses val="autoZero"/>
        <c:auto val="1"/>
        <c:lblOffset val="100"/>
        <c:baseTimeUnit val="years"/>
      </c:dateAx>
      <c:valAx>
        <c:axId val="254408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4408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2662416"/>
        <c:axId val="252662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662416"/>
        <c:axId val="252662808"/>
      </c:lineChart>
      <c:dateAx>
        <c:axId val="252662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2662808"/>
        <c:crosses val="autoZero"/>
        <c:auto val="1"/>
        <c:lblOffset val="100"/>
        <c:baseTimeUnit val="years"/>
      </c:dateAx>
      <c:valAx>
        <c:axId val="252662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2662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754.86</c:v>
                </c:pt>
                <c:pt idx="1">
                  <c:v>922.93</c:v>
                </c:pt>
                <c:pt idx="2">
                  <c:v>1093.1199999999999</c:v>
                </c:pt>
                <c:pt idx="3">
                  <c:v>1328.11</c:v>
                </c:pt>
                <c:pt idx="4">
                  <c:v>1712.77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4105960"/>
        <c:axId val="254106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42.06</c:v>
                </c:pt>
                <c:pt idx="1">
                  <c:v>76.069999999999993</c:v>
                </c:pt>
                <c:pt idx="2">
                  <c:v>91.1</c:v>
                </c:pt>
                <c:pt idx="3">
                  <c:v>124.89</c:v>
                </c:pt>
                <c:pt idx="4">
                  <c:v>129.72999999999999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105960"/>
        <c:axId val="254106352"/>
      </c:lineChart>
      <c:dateAx>
        <c:axId val="254105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4106352"/>
        <c:crosses val="autoZero"/>
        <c:auto val="1"/>
        <c:lblOffset val="100"/>
        <c:baseTimeUnit val="years"/>
      </c:dateAx>
      <c:valAx>
        <c:axId val="254106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4105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304.23</c:v>
                </c:pt>
                <c:pt idx="1">
                  <c:v>0</c:v>
                </c:pt>
                <c:pt idx="2">
                  <c:v>139000</c:v>
                </c:pt>
                <c:pt idx="3">
                  <c:v>502.24</c:v>
                </c:pt>
                <c:pt idx="4">
                  <c:v>322.61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4107528"/>
        <c:axId val="254107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701.64</c:v>
                </c:pt>
                <c:pt idx="1">
                  <c:v>377.59</c:v>
                </c:pt>
                <c:pt idx="2">
                  <c:v>247.48</c:v>
                </c:pt>
                <c:pt idx="3">
                  <c:v>221.76</c:v>
                </c:pt>
                <c:pt idx="4">
                  <c:v>180.07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107528"/>
        <c:axId val="254107920"/>
      </c:lineChart>
      <c:dateAx>
        <c:axId val="254107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4107920"/>
        <c:crosses val="autoZero"/>
        <c:auto val="1"/>
        <c:lblOffset val="100"/>
        <c:baseTimeUnit val="years"/>
      </c:dateAx>
      <c:valAx>
        <c:axId val="254107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4107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1522.29</c:v>
                </c:pt>
                <c:pt idx="1">
                  <c:v>1344.12</c:v>
                </c:pt>
                <c:pt idx="2" formatCode="#,##0.00;&quot;△&quot;#,##0.00">
                  <c:v>0</c:v>
                </c:pt>
                <c:pt idx="3">
                  <c:v>490.16</c:v>
                </c:pt>
                <c:pt idx="4">
                  <c:v>496.6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4109096"/>
        <c:axId val="254336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430.64</c:v>
                </c:pt>
                <c:pt idx="1">
                  <c:v>446.63</c:v>
                </c:pt>
                <c:pt idx="2">
                  <c:v>416.91</c:v>
                </c:pt>
                <c:pt idx="3">
                  <c:v>392.19</c:v>
                </c:pt>
                <c:pt idx="4">
                  <c:v>413.5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109096"/>
        <c:axId val="254336776"/>
      </c:lineChart>
      <c:dateAx>
        <c:axId val="254109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4336776"/>
        <c:crosses val="autoZero"/>
        <c:auto val="1"/>
        <c:lblOffset val="100"/>
        <c:baseTimeUnit val="years"/>
      </c:dateAx>
      <c:valAx>
        <c:axId val="254336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4109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42.58</c:v>
                </c:pt>
                <c:pt idx="1">
                  <c:v>42.96</c:v>
                </c:pt>
                <c:pt idx="2">
                  <c:v>42.03</c:v>
                </c:pt>
                <c:pt idx="3">
                  <c:v>25.54</c:v>
                </c:pt>
                <c:pt idx="4">
                  <c:v>24.66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4337952"/>
        <c:axId val="254338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58.78</c:v>
                </c:pt>
                <c:pt idx="1">
                  <c:v>58.53</c:v>
                </c:pt>
                <c:pt idx="2">
                  <c:v>57.93</c:v>
                </c:pt>
                <c:pt idx="3">
                  <c:v>57.03</c:v>
                </c:pt>
                <c:pt idx="4">
                  <c:v>55.84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337952"/>
        <c:axId val="254338344"/>
      </c:lineChart>
      <c:dateAx>
        <c:axId val="254337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4338344"/>
        <c:crosses val="autoZero"/>
        <c:auto val="1"/>
        <c:lblOffset val="100"/>
        <c:baseTimeUnit val="years"/>
      </c:dateAx>
      <c:valAx>
        <c:axId val="254338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4337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337.44</c:v>
                </c:pt>
                <c:pt idx="1">
                  <c:v>333.7</c:v>
                </c:pt>
                <c:pt idx="2">
                  <c:v>341.61</c:v>
                </c:pt>
                <c:pt idx="3">
                  <c:v>562.92999999999995</c:v>
                </c:pt>
                <c:pt idx="4">
                  <c:v>584.29999999999995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4339520"/>
        <c:axId val="254339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257.02999999999997</c:v>
                </c:pt>
                <c:pt idx="1">
                  <c:v>266.57</c:v>
                </c:pt>
                <c:pt idx="2">
                  <c:v>276.93</c:v>
                </c:pt>
                <c:pt idx="3">
                  <c:v>283.73</c:v>
                </c:pt>
                <c:pt idx="4">
                  <c:v>287.57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339520"/>
        <c:axId val="254339912"/>
      </c:lineChart>
      <c:dateAx>
        <c:axId val="254339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4339912"/>
        <c:crosses val="autoZero"/>
        <c:auto val="1"/>
        <c:lblOffset val="100"/>
        <c:baseTimeUnit val="years"/>
      </c:dateAx>
      <c:valAx>
        <c:axId val="254339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4339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【80.96】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【213.56】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【141.07】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【346.13】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【268.69】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D3" zoomScale="85" zoomScaleNormal="85" workbookViewId="0">
      <selection activeCell="BL45" sqref="BL45:BZ46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5" t="s">
        <v>0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</row>
    <row r="3" spans="1:78" ht="9.75" customHeight="1">
      <c r="A3" s="2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</row>
    <row r="4" spans="1:78" ht="9.75" customHeight="1">
      <c r="A4" s="2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76" t="str">
        <f>データ!H6</f>
        <v>青森県　平川市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64" t="s">
        <v>1</v>
      </c>
      <c r="C7" s="64"/>
      <c r="D7" s="64"/>
      <c r="E7" s="64"/>
      <c r="F7" s="64"/>
      <c r="G7" s="64"/>
      <c r="H7" s="64"/>
      <c r="I7" s="64" t="s">
        <v>2</v>
      </c>
      <c r="J7" s="64"/>
      <c r="K7" s="64"/>
      <c r="L7" s="64"/>
      <c r="M7" s="64"/>
      <c r="N7" s="64"/>
      <c r="O7" s="64"/>
      <c r="P7" s="64" t="s">
        <v>3</v>
      </c>
      <c r="Q7" s="64"/>
      <c r="R7" s="64"/>
      <c r="S7" s="64"/>
      <c r="T7" s="64"/>
      <c r="U7" s="64"/>
      <c r="V7" s="64"/>
      <c r="W7" s="64" t="s">
        <v>4</v>
      </c>
      <c r="X7" s="64"/>
      <c r="Y7" s="64"/>
      <c r="Z7" s="64"/>
      <c r="AA7" s="64"/>
      <c r="AB7" s="64"/>
      <c r="AC7" s="64"/>
      <c r="AD7" s="64" t="s">
        <v>5</v>
      </c>
      <c r="AE7" s="64"/>
      <c r="AF7" s="64"/>
      <c r="AG7" s="64"/>
      <c r="AH7" s="64"/>
      <c r="AI7" s="64"/>
      <c r="AJ7" s="64"/>
      <c r="AK7" s="4"/>
      <c r="AL7" s="64" t="s">
        <v>6</v>
      </c>
      <c r="AM7" s="64"/>
      <c r="AN7" s="64"/>
      <c r="AO7" s="64"/>
      <c r="AP7" s="64"/>
      <c r="AQ7" s="64"/>
      <c r="AR7" s="64"/>
      <c r="AS7" s="64"/>
      <c r="AT7" s="64" t="s">
        <v>7</v>
      </c>
      <c r="AU7" s="64"/>
      <c r="AV7" s="64"/>
      <c r="AW7" s="64"/>
      <c r="AX7" s="64"/>
      <c r="AY7" s="64"/>
      <c r="AZ7" s="64"/>
      <c r="BA7" s="64"/>
      <c r="BB7" s="64" t="s">
        <v>8</v>
      </c>
      <c r="BC7" s="64"/>
      <c r="BD7" s="64"/>
      <c r="BE7" s="64"/>
      <c r="BF7" s="64"/>
      <c r="BG7" s="64"/>
      <c r="BH7" s="64"/>
      <c r="BI7" s="64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73" t="str">
        <f>データ!I6</f>
        <v>法適用</v>
      </c>
      <c r="C8" s="73"/>
      <c r="D8" s="73"/>
      <c r="E8" s="73"/>
      <c r="F8" s="73"/>
      <c r="G8" s="73"/>
      <c r="H8" s="73"/>
      <c r="I8" s="73" t="str">
        <f>データ!J6</f>
        <v>下水道事業</v>
      </c>
      <c r="J8" s="73"/>
      <c r="K8" s="73"/>
      <c r="L8" s="73"/>
      <c r="M8" s="73"/>
      <c r="N8" s="73"/>
      <c r="O8" s="73"/>
      <c r="P8" s="73" t="str">
        <f>データ!K6</f>
        <v>特定地域生活排水処理</v>
      </c>
      <c r="Q8" s="73"/>
      <c r="R8" s="73"/>
      <c r="S8" s="73"/>
      <c r="T8" s="73"/>
      <c r="U8" s="73"/>
      <c r="V8" s="73"/>
      <c r="W8" s="73" t="str">
        <f>データ!L6</f>
        <v>K3</v>
      </c>
      <c r="X8" s="73"/>
      <c r="Y8" s="73"/>
      <c r="Z8" s="73"/>
      <c r="AA8" s="73"/>
      <c r="AB8" s="73"/>
      <c r="AC8" s="73"/>
      <c r="AD8" s="74" t="s">
        <v>119</v>
      </c>
      <c r="AE8" s="74"/>
      <c r="AF8" s="74"/>
      <c r="AG8" s="74"/>
      <c r="AH8" s="74"/>
      <c r="AI8" s="74"/>
      <c r="AJ8" s="74"/>
      <c r="AK8" s="4"/>
      <c r="AL8" s="68">
        <f>データ!S6</f>
        <v>32013</v>
      </c>
      <c r="AM8" s="68"/>
      <c r="AN8" s="68"/>
      <c r="AO8" s="68"/>
      <c r="AP8" s="68"/>
      <c r="AQ8" s="68"/>
      <c r="AR8" s="68"/>
      <c r="AS8" s="68"/>
      <c r="AT8" s="67">
        <f>データ!T6</f>
        <v>346.01</v>
      </c>
      <c r="AU8" s="67"/>
      <c r="AV8" s="67"/>
      <c r="AW8" s="67"/>
      <c r="AX8" s="67"/>
      <c r="AY8" s="67"/>
      <c r="AZ8" s="67"/>
      <c r="BA8" s="67"/>
      <c r="BB8" s="67">
        <f>データ!U6</f>
        <v>92.52</v>
      </c>
      <c r="BC8" s="67"/>
      <c r="BD8" s="67"/>
      <c r="BE8" s="67"/>
      <c r="BF8" s="67"/>
      <c r="BG8" s="67"/>
      <c r="BH8" s="67"/>
      <c r="BI8" s="67"/>
      <c r="BJ8" s="4"/>
      <c r="BK8" s="4"/>
      <c r="BL8" s="71" t="s">
        <v>10</v>
      </c>
      <c r="BM8" s="72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64" t="s">
        <v>12</v>
      </c>
      <c r="C9" s="64"/>
      <c r="D9" s="64"/>
      <c r="E9" s="64"/>
      <c r="F9" s="64"/>
      <c r="G9" s="64"/>
      <c r="H9" s="64"/>
      <c r="I9" s="64" t="s">
        <v>13</v>
      </c>
      <c r="J9" s="64"/>
      <c r="K9" s="64"/>
      <c r="L9" s="64"/>
      <c r="M9" s="64"/>
      <c r="N9" s="64"/>
      <c r="O9" s="64"/>
      <c r="P9" s="64" t="s">
        <v>14</v>
      </c>
      <c r="Q9" s="64"/>
      <c r="R9" s="64"/>
      <c r="S9" s="64"/>
      <c r="T9" s="64"/>
      <c r="U9" s="64"/>
      <c r="V9" s="64"/>
      <c r="W9" s="64" t="s">
        <v>15</v>
      </c>
      <c r="X9" s="64"/>
      <c r="Y9" s="64"/>
      <c r="Z9" s="64"/>
      <c r="AA9" s="64"/>
      <c r="AB9" s="64"/>
      <c r="AC9" s="64"/>
      <c r="AD9" s="64" t="s">
        <v>16</v>
      </c>
      <c r="AE9" s="64"/>
      <c r="AF9" s="64"/>
      <c r="AG9" s="64"/>
      <c r="AH9" s="64"/>
      <c r="AI9" s="64"/>
      <c r="AJ9" s="64"/>
      <c r="AK9" s="4"/>
      <c r="AL9" s="64" t="s">
        <v>17</v>
      </c>
      <c r="AM9" s="64"/>
      <c r="AN9" s="64"/>
      <c r="AO9" s="64"/>
      <c r="AP9" s="64"/>
      <c r="AQ9" s="64"/>
      <c r="AR9" s="64"/>
      <c r="AS9" s="64"/>
      <c r="AT9" s="64" t="s">
        <v>18</v>
      </c>
      <c r="AU9" s="64"/>
      <c r="AV9" s="64"/>
      <c r="AW9" s="64"/>
      <c r="AX9" s="64"/>
      <c r="AY9" s="64"/>
      <c r="AZ9" s="64"/>
      <c r="BA9" s="64"/>
      <c r="BB9" s="64" t="s">
        <v>19</v>
      </c>
      <c r="BC9" s="64"/>
      <c r="BD9" s="64"/>
      <c r="BE9" s="64"/>
      <c r="BF9" s="64"/>
      <c r="BG9" s="64"/>
      <c r="BH9" s="64"/>
      <c r="BI9" s="64"/>
      <c r="BJ9" s="4"/>
      <c r="BK9" s="4"/>
      <c r="BL9" s="65" t="s">
        <v>20</v>
      </c>
      <c r="BM9" s="66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67" t="str">
        <f>データ!N6</f>
        <v>-</v>
      </c>
      <c r="C10" s="67"/>
      <c r="D10" s="67"/>
      <c r="E10" s="67"/>
      <c r="F10" s="67"/>
      <c r="G10" s="67"/>
      <c r="H10" s="67"/>
      <c r="I10" s="67">
        <f>データ!O6</f>
        <v>23.78</v>
      </c>
      <c r="J10" s="67"/>
      <c r="K10" s="67"/>
      <c r="L10" s="67"/>
      <c r="M10" s="67"/>
      <c r="N10" s="67"/>
      <c r="O10" s="67"/>
      <c r="P10" s="67">
        <f>データ!P6</f>
        <v>0.15</v>
      </c>
      <c r="Q10" s="67"/>
      <c r="R10" s="67"/>
      <c r="S10" s="67"/>
      <c r="T10" s="67"/>
      <c r="U10" s="67"/>
      <c r="V10" s="67"/>
      <c r="W10" s="67">
        <f>データ!Q6</f>
        <v>100</v>
      </c>
      <c r="X10" s="67"/>
      <c r="Y10" s="67"/>
      <c r="Z10" s="67"/>
      <c r="AA10" s="67"/>
      <c r="AB10" s="67"/>
      <c r="AC10" s="67"/>
      <c r="AD10" s="68">
        <f>データ!R6</f>
        <v>3065</v>
      </c>
      <c r="AE10" s="68"/>
      <c r="AF10" s="68"/>
      <c r="AG10" s="68"/>
      <c r="AH10" s="68"/>
      <c r="AI10" s="68"/>
      <c r="AJ10" s="68"/>
      <c r="AK10" s="2"/>
      <c r="AL10" s="68">
        <f>データ!V6</f>
        <v>47</v>
      </c>
      <c r="AM10" s="68"/>
      <c r="AN10" s="68"/>
      <c r="AO10" s="68"/>
      <c r="AP10" s="68"/>
      <c r="AQ10" s="68"/>
      <c r="AR10" s="68"/>
      <c r="AS10" s="68"/>
      <c r="AT10" s="67">
        <f>データ!W6</f>
        <v>0.01</v>
      </c>
      <c r="AU10" s="67"/>
      <c r="AV10" s="67"/>
      <c r="AW10" s="67"/>
      <c r="AX10" s="67"/>
      <c r="AY10" s="67"/>
      <c r="AZ10" s="67"/>
      <c r="BA10" s="67"/>
      <c r="BB10" s="67">
        <f>データ!X6</f>
        <v>4700</v>
      </c>
      <c r="BC10" s="67"/>
      <c r="BD10" s="67"/>
      <c r="BE10" s="67"/>
      <c r="BF10" s="67"/>
      <c r="BG10" s="67"/>
      <c r="BH10" s="67"/>
      <c r="BI10" s="67"/>
      <c r="BJ10" s="2"/>
      <c r="BK10" s="2"/>
      <c r="BL10" s="69" t="s">
        <v>22</v>
      </c>
      <c r="BM10" s="70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24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>
      <c r="A14" s="2"/>
      <c r="B14" s="61" t="s">
        <v>25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43" t="s">
        <v>26</v>
      </c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5"/>
    </row>
    <row r="15" spans="1:78" ht="13.5" customHeight="1">
      <c r="A15" s="2"/>
      <c r="B15" s="56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8"/>
      <c r="BK15" s="2"/>
      <c r="BL15" s="46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8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49" t="s">
        <v>122</v>
      </c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1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49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1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49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1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49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1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49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1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49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1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49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1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49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1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49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1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49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1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49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1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49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1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49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1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49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1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49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1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49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1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49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1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49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1"/>
    </row>
    <row r="34" spans="1:78" ht="13.5" customHeight="1">
      <c r="A34" s="2"/>
      <c r="B34" s="17"/>
      <c r="C34" s="55" t="s">
        <v>27</v>
      </c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20"/>
      <c r="R34" s="55" t="s">
        <v>28</v>
      </c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20"/>
      <c r="AG34" s="55" t="s">
        <v>29</v>
      </c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20"/>
      <c r="AV34" s="55" t="s">
        <v>30</v>
      </c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19"/>
      <c r="BK34" s="2"/>
      <c r="BL34" s="49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1"/>
    </row>
    <row r="35" spans="1:78" ht="13.5" customHeight="1">
      <c r="A35" s="2"/>
      <c r="B35" s="17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20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20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20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19"/>
      <c r="BK35" s="2"/>
      <c r="BL35" s="49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1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49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1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49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1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49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1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49"/>
      <c r="BM39" s="50"/>
      <c r="BN39" s="50"/>
      <c r="BO39" s="50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1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49"/>
      <c r="BM40" s="50"/>
      <c r="BN40" s="50"/>
      <c r="BO40" s="50"/>
      <c r="BP40" s="50"/>
      <c r="BQ40" s="50"/>
      <c r="BR40" s="50"/>
      <c r="BS40" s="50"/>
      <c r="BT40" s="50"/>
      <c r="BU40" s="50"/>
      <c r="BV40" s="50"/>
      <c r="BW40" s="50"/>
      <c r="BX40" s="50"/>
      <c r="BY40" s="50"/>
      <c r="BZ40" s="51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49"/>
      <c r="BM41" s="50"/>
      <c r="BN41" s="50"/>
      <c r="BO41" s="50"/>
      <c r="BP41" s="50"/>
      <c r="BQ41" s="50"/>
      <c r="BR41" s="50"/>
      <c r="BS41" s="50"/>
      <c r="BT41" s="50"/>
      <c r="BU41" s="50"/>
      <c r="BV41" s="50"/>
      <c r="BW41" s="50"/>
      <c r="BX41" s="50"/>
      <c r="BY41" s="50"/>
      <c r="BZ41" s="51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49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1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49"/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50"/>
      <c r="BX43" s="50"/>
      <c r="BY43" s="50"/>
      <c r="BZ43" s="51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52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4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3" t="s">
        <v>31</v>
      </c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5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6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8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9" t="s">
        <v>121</v>
      </c>
      <c r="BM47" s="50"/>
      <c r="BN47" s="50"/>
      <c r="BO47" s="50"/>
      <c r="BP47" s="50"/>
      <c r="BQ47" s="50"/>
      <c r="BR47" s="50"/>
      <c r="BS47" s="50"/>
      <c r="BT47" s="50"/>
      <c r="BU47" s="50"/>
      <c r="BV47" s="50"/>
      <c r="BW47" s="50"/>
      <c r="BX47" s="50"/>
      <c r="BY47" s="50"/>
      <c r="BZ47" s="51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9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1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9"/>
      <c r="BM49" s="50"/>
      <c r="BN49" s="50"/>
      <c r="BO49" s="50"/>
      <c r="BP49" s="50"/>
      <c r="BQ49" s="50"/>
      <c r="BR49" s="50"/>
      <c r="BS49" s="50"/>
      <c r="BT49" s="50"/>
      <c r="BU49" s="50"/>
      <c r="BV49" s="50"/>
      <c r="BW49" s="50"/>
      <c r="BX49" s="50"/>
      <c r="BY49" s="50"/>
      <c r="BZ49" s="51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9"/>
      <c r="BM50" s="50"/>
      <c r="BN50" s="50"/>
      <c r="BO50" s="50"/>
      <c r="BP50" s="50"/>
      <c r="BQ50" s="50"/>
      <c r="BR50" s="50"/>
      <c r="BS50" s="50"/>
      <c r="BT50" s="50"/>
      <c r="BU50" s="50"/>
      <c r="BV50" s="50"/>
      <c r="BW50" s="50"/>
      <c r="BX50" s="50"/>
      <c r="BY50" s="50"/>
      <c r="BZ50" s="51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9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0"/>
      <c r="BY51" s="50"/>
      <c r="BZ51" s="51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9"/>
      <c r="BM52" s="50"/>
      <c r="BN52" s="50"/>
      <c r="BO52" s="50"/>
      <c r="BP52" s="50"/>
      <c r="BQ52" s="50"/>
      <c r="BR52" s="50"/>
      <c r="BS52" s="50"/>
      <c r="BT52" s="50"/>
      <c r="BU52" s="50"/>
      <c r="BV52" s="50"/>
      <c r="BW52" s="50"/>
      <c r="BX52" s="50"/>
      <c r="BY52" s="50"/>
      <c r="BZ52" s="51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9"/>
      <c r="BM53" s="50"/>
      <c r="BN53" s="50"/>
      <c r="BO53" s="50"/>
      <c r="BP53" s="50"/>
      <c r="BQ53" s="50"/>
      <c r="BR53" s="50"/>
      <c r="BS53" s="50"/>
      <c r="BT53" s="50"/>
      <c r="BU53" s="50"/>
      <c r="BV53" s="50"/>
      <c r="BW53" s="50"/>
      <c r="BX53" s="50"/>
      <c r="BY53" s="50"/>
      <c r="BZ53" s="51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9"/>
      <c r="BM54" s="50"/>
      <c r="BN54" s="50"/>
      <c r="BO54" s="50"/>
      <c r="BP54" s="50"/>
      <c r="BQ54" s="50"/>
      <c r="BR54" s="50"/>
      <c r="BS54" s="50"/>
      <c r="BT54" s="50"/>
      <c r="BU54" s="50"/>
      <c r="BV54" s="50"/>
      <c r="BW54" s="50"/>
      <c r="BX54" s="50"/>
      <c r="BY54" s="50"/>
      <c r="BZ54" s="51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9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1"/>
    </row>
    <row r="56" spans="1:78" ht="13.5" customHeight="1">
      <c r="A56" s="2"/>
      <c r="B56" s="17"/>
      <c r="C56" s="55" t="s">
        <v>32</v>
      </c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20"/>
      <c r="R56" s="55" t="s">
        <v>33</v>
      </c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20"/>
      <c r="AG56" s="55" t="s">
        <v>34</v>
      </c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20"/>
      <c r="AV56" s="55" t="s">
        <v>35</v>
      </c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19"/>
      <c r="BK56" s="2"/>
      <c r="BL56" s="49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1"/>
    </row>
    <row r="57" spans="1:78" ht="13.5" customHeight="1">
      <c r="A57" s="2"/>
      <c r="B57" s="17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20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20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20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19"/>
      <c r="BK57" s="2"/>
      <c r="BL57" s="49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1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9"/>
      <c r="BM58" s="50"/>
      <c r="BN58" s="50"/>
      <c r="BO58" s="50"/>
      <c r="BP58" s="50"/>
      <c r="BQ58" s="50"/>
      <c r="BR58" s="50"/>
      <c r="BS58" s="50"/>
      <c r="BT58" s="50"/>
      <c r="BU58" s="50"/>
      <c r="BV58" s="50"/>
      <c r="BW58" s="50"/>
      <c r="BX58" s="50"/>
      <c r="BY58" s="50"/>
      <c r="BZ58" s="51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9"/>
      <c r="BM59" s="50"/>
      <c r="BN59" s="50"/>
      <c r="BO59" s="50"/>
      <c r="BP59" s="50"/>
      <c r="BQ59" s="50"/>
      <c r="BR59" s="50"/>
      <c r="BS59" s="50"/>
      <c r="BT59" s="50"/>
      <c r="BU59" s="50"/>
      <c r="BV59" s="50"/>
      <c r="BW59" s="50"/>
      <c r="BX59" s="50"/>
      <c r="BY59" s="50"/>
      <c r="BZ59" s="51"/>
    </row>
    <row r="60" spans="1:78" ht="13.5" customHeight="1">
      <c r="A60" s="2"/>
      <c r="B60" s="56" t="s">
        <v>36</v>
      </c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  <c r="BH60" s="57"/>
      <c r="BI60" s="57"/>
      <c r="BJ60" s="58"/>
      <c r="BK60" s="2"/>
      <c r="BL60" s="49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1"/>
    </row>
    <row r="61" spans="1:78" ht="13.5" customHeight="1">
      <c r="A61" s="2"/>
      <c r="B61" s="56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8"/>
      <c r="BK61" s="2"/>
      <c r="BL61" s="49"/>
      <c r="BM61" s="50"/>
      <c r="BN61" s="50"/>
      <c r="BO61" s="50"/>
      <c r="BP61" s="50"/>
      <c r="BQ61" s="50"/>
      <c r="BR61" s="50"/>
      <c r="BS61" s="50"/>
      <c r="BT61" s="50"/>
      <c r="BU61" s="50"/>
      <c r="BV61" s="50"/>
      <c r="BW61" s="50"/>
      <c r="BX61" s="50"/>
      <c r="BY61" s="50"/>
      <c r="BZ61" s="51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9"/>
      <c r="BM62" s="50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1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2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4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3" t="s">
        <v>37</v>
      </c>
      <c r="BM64" s="44"/>
      <c r="BN64" s="44"/>
      <c r="BO64" s="44"/>
      <c r="BP64" s="44"/>
      <c r="BQ64" s="44"/>
      <c r="BR64" s="44"/>
      <c r="BS64" s="44"/>
      <c r="BT64" s="44"/>
      <c r="BU64" s="44"/>
      <c r="BV64" s="44"/>
      <c r="BW64" s="44"/>
      <c r="BX64" s="44"/>
      <c r="BY64" s="44"/>
      <c r="BZ64" s="45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6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47"/>
      <c r="BZ65" s="48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9" t="s">
        <v>120</v>
      </c>
      <c r="BM66" s="50"/>
      <c r="BN66" s="50"/>
      <c r="BO66" s="50"/>
      <c r="BP66" s="50"/>
      <c r="BQ66" s="50"/>
      <c r="BR66" s="50"/>
      <c r="BS66" s="50"/>
      <c r="BT66" s="50"/>
      <c r="BU66" s="50"/>
      <c r="BV66" s="50"/>
      <c r="BW66" s="50"/>
      <c r="BX66" s="50"/>
      <c r="BY66" s="50"/>
      <c r="BZ66" s="51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9"/>
      <c r="BM67" s="50"/>
      <c r="BN67" s="50"/>
      <c r="BO67" s="50"/>
      <c r="BP67" s="50"/>
      <c r="BQ67" s="50"/>
      <c r="BR67" s="50"/>
      <c r="BS67" s="50"/>
      <c r="BT67" s="50"/>
      <c r="BU67" s="50"/>
      <c r="BV67" s="50"/>
      <c r="BW67" s="50"/>
      <c r="BX67" s="50"/>
      <c r="BY67" s="50"/>
      <c r="BZ67" s="51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9"/>
      <c r="BM68" s="50"/>
      <c r="BN68" s="50"/>
      <c r="BO68" s="50"/>
      <c r="BP68" s="50"/>
      <c r="BQ68" s="50"/>
      <c r="BR68" s="50"/>
      <c r="BS68" s="50"/>
      <c r="BT68" s="50"/>
      <c r="BU68" s="50"/>
      <c r="BV68" s="50"/>
      <c r="BW68" s="50"/>
      <c r="BX68" s="50"/>
      <c r="BY68" s="50"/>
      <c r="BZ68" s="51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9"/>
      <c r="BM69" s="50"/>
      <c r="BN69" s="50"/>
      <c r="BO69" s="50"/>
      <c r="BP69" s="50"/>
      <c r="BQ69" s="50"/>
      <c r="BR69" s="50"/>
      <c r="BS69" s="50"/>
      <c r="BT69" s="50"/>
      <c r="BU69" s="50"/>
      <c r="BV69" s="50"/>
      <c r="BW69" s="50"/>
      <c r="BX69" s="50"/>
      <c r="BY69" s="50"/>
      <c r="BZ69" s="51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9"/>
      <c r="BM70" s="50"/>
      <c r="BN70" s="50"/>
      <c r="BO70" s="50"/>
      <c r="BP70" s="50"/>
      <c r="BQ70" s="50"/>
      <c r="BR70" s="50"/>
      <c r="BS70" s="50"/>
      <c r="BT70" s="50"/>
      <c r="BU70" s="50"/>
      <c r="BV70" s="50"/>
      <c r="BW70" s="50"/>
      <c r="BX70" s="50"/>
      <c r="BY70" s="50"/>
      <c r="BZ70" s="51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9"/>
      <c r="BM71" s="50"/>
      <c r="BN71" s="50"/>
      <c r="BO71" s="50"/>
      <c r="BP71" s="50"/>
      <c r="BQ71" s="50"/>
      <c r="BR71" s="50"/>
      <c r="BS71" s="50"/>
      <c r="BT71" s="50"/>
      <c r="BU71" s="50"/>
      <c r="BV71" s="50"/>
      <c r="BW71" s="50"/>
      <c r="BX71" s="50"/>
      <c r="BY71" s="50"/>
      <c r="BZ71" s="51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9"/>
      <c r="BM72" s="50"/>
      <c r="BN72" s="50"/>
      <c r="BO72" s="50"/>
      <c r="BP72" s="50"/>
      <c r="BQ72" s="50"/>
      <c r="BR72" s="50"/>
      <c r="BS72" s="50"/>
      <c r="BT72" s="50"/>
      <c r="BU72" s="50"/>
      <c r="BV72" s="50"/>
      <c r="BW72" s="50"/>
      <c r="BX72" s="50"/>
      <c r="BY72" s="50"/>
      <c r="BZ72" s="51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9"/>
      <c r="BM73" s="50"/>
      <c r="BN73" s="50"/>
      <c r="BO73" s="50"/>
      <c r="BP73" s="50"/>
      <c r="BQ73" s="50"/>
      <c r="BR73" s="50"/>
      <c r="BS73" s="50"/>
      <c r="BT73" s="50"/>
      <c r="BU73" s="50"/>
      <c r="BV73" s="50"/>
      <c r="BW73" s="50"/>
      <c r="BX73" s="50"/>
      <c r="BY73" s="50"/>
      <c r="BZ73" s="51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9"/>
      <c r="BM74" s="50"/>
      <c r="BN74" s="50"/>
      <c r="BO74" s="50"/>
      <c r="BP74" s="50"/>
      <c r="BQ74" s="50"/>
      <c r="BR74" s="50"/>
      <c r="BS74" s="50"/>
      <c r="BT74" s="50"/>
      <c r="BU74" s="50"/>
      <c r="BV74" s="50"/>
      <c r="BW74" s="50"/>
      <c r="BX74" s="50"/>
      <c r="BY74" s="50"/>
      <c r="BZ74" s="51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9"/>
      <c r="BM75" s="50"/>
      <c r="BN75" s="50"/>
      <c r="BO75" s="50"/>
      <c r="BP75" s="50"/>
      <c r="BQ75" s="50"/>
      <c r="BR75" s="50"/>
      <c r="BS75" s="50"/>
      <c r="BT75" s="50"/>
      <c r="BU75" s="50"/>
      <c r="BV75" s="50"/>
      <c r="BW75" s="50"/>
      <c r="BX75" s="50"/>
      <c r="BY75" s="50"/>
      <c r="BZ75" s="51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9"/>
      <c r="BM76" s="50"/>
      <c r="BN76" s="50"/>
      <c r="BO76" s="50"/>
      <c r="BP76" s="50"/>
      <c r="BQ76" s="50"/>
      <c r="BR76" s="50"/>
      <c r="BS76" s="50"/>
      <c r="BT76" s="50"/>
      <c r="BU76" s="50"/>
      <c r="BV76" s="50"/>
      <c r="BW76" s="50"/>
      <c r="BX76" s="50"/>
      <c r="BY76" s="50"/>
      <c r="BZ76" s="51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9"/>
      <c r="BM77" s="50"/>
      <c r="BN77" s="50"/>
      <c r="BO77" s="50"/>
      <c r="BP77" s="50"/>
      <c r="BQ77" s="50"/>
      <c r="BR77" s="50"/>
      <c r="BS77" s="50"/>
      <c r="BT77" s="50"/>
      <c r="BU77" s="50"/>
      <c r="BV77" s="50"/>
      <c r="BW77" s="50"/>
      <c r="BX77" s="50"/>
      <c r="BY77" s="50"/>
      <c r="BZ77" s="51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9"/>
      <c r="BM78" s="50"/>
      <c r="BN78" s="50"/>
      <c r="BO78" s="50"/>
      <c r="BP78" s="50"/>
      <c r="BQ78" s="50"/>
      <c r="BR78" s="50"/>
      <c r="BS78" s="50"/>
      <c r="BT78" s="50"/>
      <c r="BU78" s="50"/>
      <c r="BV78" s="50"/>
      <c r="BW78" s="50"/>
      <c r="BX78" s="50"/>
      <c r="BY78" s="50"/>
      <c r="BZ78" s="51"/>
    </row>
    <row r="79" spans="1:78" ht="13.5" customHeight="1">
      <c r="A79" s="2"/>
      <c r="B79" s="17"/>
      <c r="C79" s="55" t="s">
        <v>38</v>
      </c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20"/>
      <c r="V79" s="20"/>
      <c r="W79" s="55" t="s">
        <v>39</v>
      </c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20"/>
      <c r="AP79" s="20"/>
      <c r="AQ79" s="55" t="s">
        <v>40</v>
      </c>
      <c r="AR79" s="55"/>
      <c r="AS79" s="55"/>
      <c r="AT79" s="55"/>
      <c r="AU79" s="55"/>
      <c r="AV79" s="55"/>
      <c r="AW79" s="55"/>
      <c r="AX79" s="55"/>
      <c r="AY79" s="55"/>
      <c r="AZ79" s="55"/>
      <c r="BA79" s="55"/>
      <c r="BB79" s="55"/>
      <c r="BC79" s="55"/>
      <c r="BD79" s="55"/>
      <c r="BE79" s="55"/>
      <c r="BF79" s="55"/>
      <c r="BG79" s="55"/>
      <c r="BH79" s="55"/>
      <c r="BI79" s="18"/>
      <c r="BJ79" s="19"/>
      <c r="BK79" s="2"/>
      <c r="BL79" s="49"/>
      <c r="BM79" s="50"/>
      <c r="BN79" s="50"/>
      <c r="BO79" s="50"/>
      <c r="BP79" s="50"/>
      <c r="BQ79" s="50"/>
      <c r="BR79" s="50"/>
      <c r="BS79" s="50"/>
      <c r="BT79" s="50"/>
      <c r="BU79" s="50"/>
      <c r="BV79" s="50"/>
      <c r="BW79" s="50"/>
      <c r="BX79" s="50"/>
      <c r="BY79" s="50"/>
      <c r="BZ79" s="51"/>
    </row>
    <row r="80" spans="1:78" ht="13.5" customHeight="1">
      <c r="A80" s="2"/>
      <c r="B80" s="17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20"/>
      <c r="V80" s="20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20"/>
      <c r="AP80" s="20"/>
      <c r="AQ80" s="55"/>
      <c r="AR80" s="55"/>
      <c r="AS80" s="55"/>
      <c r="AT80" s="55"/>
      <c r="AU80" s="55"/>
      <c r="AV80" s="55"/>
      <c r="AW80" s="55"/>
      <c r="AX80" s="55"/>
      <c r="AY80" s="55"/>
      <c r="AZ80" s="55"/>
      <c r="BA80" s="55"/>
      <c r="BB80" s="55"/>
      <c r="BC80" s="55"/>
      <c r="BD80" s="55"/>
      <c r="BE80" s="55"/>
      <c r="BF80" s="55"/>
      <c r="BG80" s="55"/>
      <c r="BH80" s="55"/>
      <c r="BI80" s="18"/>
      <c r="BJ80" s="19"/>
      <c r="BK80" s="2"/>
      <c r="BL80" s="49"/>
      <c r="BM80" s="50"/>
      <c r="BN80" s="50"/>
      <c r="BO80" s="50"/>
      <c r="BP80" s="50"/>
      <c r="BQ80" s="50"/>
      <c r="BR80" s="50"/>
      <c r="BS80" s="50"/>
      <c r="BT80" s="50"/>
      <c r="BU80" s="50"/>
      <c r="BV80" s="50"/>
      <c r="BW80" s="50"/>
      <c r="BX80" s="50"/>
      <c r="BY80" s="50"/>
      <c r="BZ80" s="51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9"/>
      <c r="BM81" s="50"/>
      <c r="BN81" s="50"/>
      <c r="BO81" s="50"/>
      <c r="BP81" s="50"/>
      <c r="BQ81" s="50"/>
      <c r="BR81" s="50"/>
      <c r="BS81" s="50"/>
      <c r="BT81" s="50"/>
      <c r="BU81" s="50"/>
      <c r="BV81" s="50"/>
      <c r="BW81" s="50"/>
      <c r="BX81" s="50"/>
      <c r="BY81" s="50"/>
      <c r="BZ81" s="51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2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4"/>
    </row>
    <row r="83" spans="1:78">
      <c r="C83" s="2" t="s">
        <v>41</v>
      </c>
    </row>
    <row r="84" spans="1:78">
      <c r="C84" s="26" t="s">
        <v>42</v>
      </c>
    </row>
    <row r="85" spans="1:78" hidden="1">
      <c r="B85" s="27" t="s">
        <v>43</v>
      </c>
      <c r="C85" s="27"/>
      <c r="D85" s="27"/>
      <c r="E85" s="27" t="s">
        <v>44</v>
      </c>
      <c r="F85" s="27" t="s">
        <v>45</v>
      </c>
      <c r="G85" s="27" t="s">
        <v>46</v>
      </c>
      <c r="H85" s="27" t="s">
        <v>47</v>
      </c>
      <c r="I85" s="27" t="s">
        <v>48</v>
      </c>
      <c r="J85" s="27" t="s">
        <v>49</v>
      </c>
      <c r="K85" s="27" t="s">
        <v>50</v>
      </c>
      <c r="L85" s="27" t="s">
        <v>51</v>
      </c>
      <c r="M85" s="27" t="s">
        <v>52</v>
      </c>
      <c r="N85" s="27" t="s">
        <v>53</v>
      </c>
      <c r="O85" s="27" t="s">
        <v>54</v>
      </c>
    </row>
    <row r="86" spans="1:78" hidden="1">
      <c r="B86" s="27"/>
      <c r="C86" s="27"/>
      <c r="D86" s="27"/>
      <c r="E86" s="27" t="str">
        <f>データ!AI6</f>
        <v>【80.96】</v>
      </c>
      <c r="F86" s="27" t="str">
        <f>データ!AT6</f>
        <v>【213.56】</v>
      </c>
      <c r="G86" s="27" t="str">
        <f>データ!BE6</f>
        <v>【141.07】</v>
      </c>
      <c r="H86" s="27" t="str">
        <f>データ!BP6</f>
        <v>【346.13】</v>
      </c>
      <c r="I86" s="27" t="str">
        <f>データ!CA6</f>
        <v>【59.83】</v>
      </c>
      <c r="J86" s="27" t="str">
        <f>データ!CL6</f>
        <v>【268.69】</v>
      </c>
      <c r="K86" s="27" t="str">
        <f>データ!CW6</f>
        <v>【61.71】</v>
      </c>
      <c r="L86" s="27" t="str">
        <f>データ!DH6</f>
        <v>【75.78】</v>
      </c>
      <c r="M86" s="27" t="str">
        <f>データ!DS6</f>
        <v>【18.22】</v>
      </c>
      <c r="N86" s="27" t="str">
        <f>データ!ED6</f>
        <v>【-】</v>
      </c>
      <c r="O86" s="27" t="str">
        <f>データ!EO6</f>
        <v>【-】</v>
      </c>
    </row>
  </sheetData>
  <sheetProtection password="B319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topLeftCell="DX1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8">
      <c r="A1" s="3" t="s">
        <v>55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>
        <v>1</v>
      </c>
      <c r="AI1" s="28"/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>
        <v>1</v>
      </c>
      <c r="AT1" s="28"/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>
        <v>1</v>
      </c>
      <c r="BE1" s="28"/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>
        <v>1</v>
      </c>
      <c r="BP1" s="28"/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>
        <v>1</v>
      </c>
      <c r="CA1" s="28"/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>
        <v>1</v>
      </c>
      <c r="CL1" s="28"/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>
        <v>1</v>
      </c>
      <c r="CW1" s="28"/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>
        <v>1</v>
      </c>
      <c r="DH1" s="28"/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>
        <v>1</v>
      </c>
      <c r="DS1" s="28"/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>
        <v>1</v>
      </c>
      <c r="ED1" s="28"/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>
        <v>1</v>
      </c>
      <c r="EO1" s="28"/>
    </row>
    <row r="2" spans="1:148">
      <c r="A2" s="29" t="s">
        <v>56</v>
      </c>
      <c r="B2" s="29">
        <f>COLUMN()-1</f>
        <v>1</v>
      </c>
      <c r="C2" s="29">
        <f t="shared" ref="C2:BS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si="0"/>
        <v>70</v>
      </c>
      <c r="BT2" s="29">
        <f t="shared" ref="BT2:EE2" si="1">COLUMN()-1</f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si="1"/>
        <v>134</v>
      </c>
      <c r="EF2" s="29">
        <f t="shared" ref="EF2:EO2" si="2">COLUMN()-1</f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  <c r="EO2" s="29">
        <f t="shared" si="2"/>
        <v>144</v>
      </c>
    </row>
    <row r="3" spans="1:148">
      <c r="A3" s="29" t="s">
        <v>57</v>
      </c>
      <c r="B3" s="30" t="s">
        <v>58</v>
      </c>
      <c r="C3" s="30" t="s">
        <v>59</v>
      </c>
      <c r="D3" s="30" t="s">
        <v>60</v>
      </c>
      <c r="E3" s="30" t="s">
        <v>61</v>
      </c>
      <c r="F3" s="30" t="s">
        <v>62</v>
      </c>
      <c r="G3" s="30" t="s">
        <v>63</v>
      </c>
      <c r="H3" s="78" t="s">
        <v>64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80"/>
      <c r="Y3" s="84" t="s">
        <v>65</v>
      </c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 t="s">
        <v>66</v>
      </c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</row>
    <row r="4" spans="1:148">
      <c r="A4" s="29" t="s">
        <v>67</v>
      </c>
      <c r="B4" s="31"/>
      <c r="C4" s="31"/>
      <c r="D4" s="31"/>
      <c r="E4" s="31"/>
      <c r="F4" s="31"/>
      <c r="G4" s="31"/>
      <c r="H4" s="81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3"/>
      <c r="Y4" s="77" t="s">
        <v>68</v>
      </c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 t="s">
        <v>69</v>
      </c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 t="s">
        <v>70</v>
      </c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 t="s">
        <v>71</v>
      </c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 t="s">
        <v>72</v>
      </c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 t="s">
        <v>73</v>
      </c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 t="s">
        <v>74</v>
      </c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 t="s">
        <v>75</v>
      </c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 t="s">
        <v>76</v>
      </c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 t="s">
        <v>77</v>
      </c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 t="s">
        <v>78</v>
      </c>
      <c r="EF4" s="77"/>
      <c r="EG4" s="77"/>
      <c r="EH4" s="77"/>
      <c r="EI4" s="77"/>
      <c r="EJ4" s="77"/>
      <c r="EK4" s="77"/>
      <c r="EL4" s="77"/>
      <c r="EM4" s="77"/>
      <c r="EN4" s="77"/>
      <c r="EO4" s="77"/>
    </row>
    <row r="5" spans="1:148">
      <c r="A5" s="29" t="s">
        <v>79</v>
      </c>
      <c r="B5" s="32"/>
      <c r="C5" s="32"/>
      <c r="D5" s="32"/>
      <c r="E5" s="32"/>
      <c r="F5" s="32"/>
      <c r="G5" s="32"/>
      <c r="H5" s="33" t="s">
        <v>80</v>
      </c>
      <c r="I5" s="33" t="s">
        <v>81</v>
      </c>
      <c r="J5" s="33" t="s">
        <v>82</v>
      </c>
      <c r="K5" s="33" t="s">
        <v>83</v>
      </c>
      <c r="L5" s="33" t="s">
        <v>84</v>
      </c>
      <c r="M5" s="33" t="s">
        <v>5</v>
      </c>
      <c r="N5" s="33" t="s">
        <v>85</v>
      </c>
      <c r="O5" s="33" t="s">
        <v>86</v>
      </c>
      <c r="P5" s="33" t="s">
        <v>87</v>
      </c>
      <c r="Q5" s="33" t="s">
        <v>88</v>
      </c>
      <c r="R5" s="33" t="s">
        <v>89</v>
      </c>
      <c r="S5" s="33" t="s">
        <v>90</v>
      </c>
      <c r="T5" s="33" t="s">
        <v>91</v>
      </c>
      <c r="U5" s="33" t="s">
        <v>92</v>
      </c>
      <c r="V5" s="33" t="s">
        <v>93</v>
      </c>
      <c r="W5" s="33" t="s">
        <v>94</v>
      </c>
      <c r="X5" s="33" t="s">
        <v>95</v>
      </c>
      <c r="Y5" s="33" t="s">
        <v>96</v>
      </c>
      <c r="Z5" s="33" t="s">
        <v>97</v>
      </c>
      <c r="AA5" s="33" t="s">
        <v>98</v>
      </c>
      <c r="AB5" s="33" t="s">
        <v>99</v>
      </c>
      <c r="AC5" s="33" t="s">
        <v>100</v>
      </c>
      <c r="AD5" s="33" t="s">
        <v>101</v>
      </c>
      <c r="AE5" s="33" t="s">
        <v>102</v>
      </c>
      <c r="AF5" s="33" t="s">
        <v>103</v>
      </c>
      <c r="AG5" s="33" t="s">
        <v>104</v>
      </c>
      <c r="AH5" s="33" t="s">
        <v>105</v>
      </c>
      <c r="AI5" s="33" t="s">
        <v>43</v>
      </c>
      <c r="AJ5" s="33" t="s">
        <v>96</v>
      </c>
      <c r="AK5" s="33" t="s">
        <v>97</v>
      </c>
      <c r="AL5" s="33" t="s">
        <v>98</v>
      </c>
      <c r="AM5" s="33" t="s">
        <v>99</v>
      </c>
      <c r="AN5" s="33" t="s">
        <v>100</v>
      </c>
      <c r="AO5" s="33" t="s">
        <v>101</v>
      </c>
      <c r="AP5" s="33" t="s">
        <v>102</v>
      </c>
      <c r="AQ5" s="33" t="s">
        <v>103</v>
      </c>
      <c r="AR5" s="33" t="s">
        <v>104</v>
      </c>
      <c r="AS5" s="33" t="s">
        <v>105</v>
      </c>
      <c r="AT5" s="33" t="s">
        <v>106</v>
      </c>
      <c r="AU5" s="33" t="s">
        <v>96</v>
      </c>
      <c r="AV5" s="33" t="s">
        <v>97</v>
      </c>
      <c r="AW5" s="33" t="s">
        <v>98</v>
      </c>
      <c r="AX5" s="33" t="s">
        <v>99</v>
      </c>
      <c r="AY5" s="33" t="s">
        <v>100</v>
      </c>
      <c r="AZ5" s="33" t="s">
        <v>101</v>
      </c>
      <c r="BA5" s="33" t="s">
        <v>102</v>
      </c>
      <c r="BB5" s="33" t="s">
        <v>103</v>
      </c>
      <c r="BC5" s="33" t="s">
        <v>104</v>
      </c>
      <c r="BD5" s="33" t="s">
        <v>105</v>
      </c>
      <c r="BE5" s="33" t="s">
        <v>106</v>
      </c>
      <c r="BF5" s="33" t="s">
        <v>96</v>
      </c>
      <c r="BG5" s="33" t="s">
        <v>97</v>
      </c>
      <c r="BH5" s="33" t="s">
        <v>98</v>
      </c>
      <c r="BI5" s="33" t="s">
        <v>99</v>
      </c>
      <c r="BJ5" s="33" t="s">
        <v>100</v>
      </c>
      <c r="BK5" s="33" t="s">
        <v>101</v>
      </c>
      <c r="BL5" s="33" t="s">
        <v>102</v>
      </c>
      <c r="BM5" s="33" t="s">
        <v>103</v>
      </c>
      <c r="BN5" s="33" t="s">
        <v>104</v>
      </c>
      <c r="BO5" s="33" t="s">
        <v>105</v>
      </c>
      <c r="BP5" s="33" t="s">
        <v>106</v>
      </c>
      <c r="BQ5" s="33" t="s">
        <v>96</v>
      </c>
      <c r="BR5" s="33" t="s">
        <v>97</v>
      </c>
      <c r="BS5" s="33" t="s">
        <v>98</v>
      </c>
      <c r="BT5" s="33" t="s">
        <v>99</v>
      </c>
      <c r="BU5" s="33" t="s">
        <v>100</v>
      </c>
      <c r="BV5" s="33" t="s">
        <v>101</v>
      </c>
      <c r="BW5" s="33" t="s">
        <v>102</v>
      </c>
      <c r="BX5" s="33" t="s">
        <v>103</v>
      </c>
      <c r="BY5" s="33" t="s">
        <v>104</v>
      </c>
      <c r="BZ5" s="33" t="s">
        <v>105</v>
      </c>
      <c r="CA5" s="33" t="s">
        <v>106</v>
      </c>
      <c r="CB5" s="33" t="s">
        <v>96</v>
      </c>
      <c r="CC5" s="33" t="s">
        <v>97</v>
      </c>
      <c r="CD5" s="33" t="s">
        <v>98</v>
      </c>
      <c r="CE5" s="33" t="s">
        <v>99</v>
      </c>
      <c r="CF5" s="33" t="s">
        <v>100</v>
      </c>
      <c r="CG5" s="33" t="s">
        <v>101</v>
      </c>
      <c r="CH5" s="33" t="s">
        <v>102</v>
      </c>
      <c r="CI5" s="33" t="s">
        <v>103</v>
      </c>
      <c r="CJ5" s="33" t="s">
        <v>104</v>
      </c>
      <c r="CK5" s="33" t="s">
        <v>105</v>
      </c>
      <c r="CL5" s="33" t="s">
        <v>106</v>
      </c>
      <c r="CM5" s="33" t="s">
        <v>96</v>
      </c>
      <c r="CN5" s="33" t="s">
        <v>97</v>
      </c>
      <c r="CO5" s="33" t="s">
        <v>98</v>
      </c>
      <c r="CP5" s="33" t="s">
        <v>99</v>
      </c>
      <c r="CQ5" s="33" t="s">
        <v>100</v>
      </c>
      <c r="CR5" s="33" t="s">
        <v>101</v>
      </c>
      <c r="CS5" s="33" t="s">
        <v>102</v>
      </c>
      <c r="CT5" s="33" t="s">
        <v>103</v>
      </c>
      <c r="CU5" s="33" t="s">
        <v>104</v>
      </c>
      <c r="CV5" s="33" t="s">
        <v>105</v>
      </c>
      <c r="CW5" s="33" t="s">
        <v>106</v>
      </c>
      <c r="CX5" s="33" t="s">
        <v>96</v>
      </c>
      <c r="CY5" s="33" t="s">
        <v>97</v>
      </c>
      <c r="CZ5" s="33" t="s">
        <v>98</v>
      </c>
      <c r="DA5" s="33" t="s">
        <v>99</v>
      </c>
      <c r="DB5" s="33" t="s">
        <v>100</v>
      </c>
      <c r="DC5" s="33" t="s">
        <v>101</v>
      </c>
      <c r="DD5" s="33" t="s">
        <v>102</v>
      </c>
      <c r="DE5" s="33" t="s">
        <v>103</v>
      </c>
      <c r="DF5" s="33" t="s">
        <v>104</v>
      </c>
      <c r="DG5" s="33" t="s">
        <v>105</v>
      </c>
      <c r="DH5" s="33" t="s">
        <v>106</v>
      </c>
      <c r="DI5" s="33" t="s">
        <v>96</v>
      </c>
      <c r="DJ5" s="33" t="s">
        <v>97</v>
      </c>
      <c r="DK5" s="33" t="s">
        <v>98</v>
      </c>
      <c r="DL5" s="33" t="s">
        <v>99</v>
      </c>
      <c r="DM5" s="33" t="s">
        <v>100</v>
      </c>
      <c r="DN5" s="33" t="s">
        <v>101</v>
      </c>
      <c r="DO5" s="33" t="s">
        <v>102</v>
      </c>
      <c r="DP5" s="33" t="s">
        <v>103</v>
      </c>
      <c r="DQ5" s="33" t="s">
        <v>104</v>
      </c>
      <c r="DR5" s="33" t="s">
        <v>105</v>
      </c>
      <c r="DS5" s="33" t="s">
        <v>106</v>
      </c>
      <c r="DT5" s="33" t="s">
        <v>96</v>
      </c>
      <c r="DU5" s="33" t="s">
        <v>97</v>
      </c>
      <c r="DV5" s="33" t="s">
        <v>98</v>
      </c>
      <c r="DW5" s="33" t="s">
        <v>99</v>
      </c>
      <c r="DX5" s="33" t="s">
        <v>100</v>
      </c>
      <c r="DY5" s="33" t="s">
        <v>101</v>
      </c>
      <c r="DZ5" s="33" t="s">
        <v>102</v>
      </c>
      <c r="EA5" s="33" t="s">
        <v>103</v>
      </c>
      <c r="EB5" s="33" t="s">
        <v>104</v>
      </c>
      <c r="EC5" s="33" t="s">
        <v>105</v>
      </c>
      <c r="ED5" s="33" t="s">
        <v>106</v>
      </c>
      <c r="EE5" s="33" t="s">
        <v>96</v>
      </c>
      <c r="EF5" s="33" t="s">
        <v>97</v>
      </c>
      <c r="EG5" s="33" t="s">
        <v>98</v>
      </c>
      <c r="EH5" s="33" t="s">
        <v>99</v>
      </c>
      <c r="EI5" s="33" t="s">
        <v>100</v>
      </c>
      <c r="EJ5" s="33" t="s">
        <v>101</v>
      </c>
      <c r="EK5" s="33" t="s">
        <v>102</v>
      </c>
      <c r="EL5" s="33" t="s">
        <v>103</v>
      </c>
      <c r="EM5" s="33" t="s">
        <v>104</v>
      </c>
      <c r="EN5" s="33" t="s">
        <v>105</v>
      </c>
      <c r="EO5" s="33" t="s">
        <v>106</v>
      </c>
    </row>
    <row r="6" spans="1:148" s="37" customFormat="1">
      <c r="A6" s="29" t="s">
        <v>107</v>
      </c>
      <c r="B6" s="34">
        <f>B7</f>
        <v>2016</v>
      </c>
      <c r="C6" s="34">
        <f t="shared" ref="C6:X6" si="3">C7</f>
        <v>22101</v>
      </c>
      <c r="D6" s="34">
        <f t="shared" si="3"/>
        <v>46</v>
      </c>
      <c r="E6" s="34">
        <f t="shared" si="3"/>
        <v>18</v>
      </c>
      <c r="F6" s="34">
        <f t="shared" si="3"/>
        <v>0</v>
      </c>
      <c r="G6" s="34">
        <f t="shared" si="3"/>
        <v>0</v>
      </c>
      <c r="H6" s="34" t="str">
        <f t="shared" si="3"/>
        <v>青森県　平川市</v>
      </c>
      <c r="I6" s="34" t="str">
        <f t="shared" si="3"/>
        <v>法適用</v>
      </c>
      <c r="J6" s="34" t="str">
        <f t="shared" si="3"/>
        <v>下水道事業</v>
      </c>
      <c r="K6" s="34" t="str">
        <f t="shared" si="3"/>
        <v>特定地域生活排水処理</v>
      </c>
      <c r="L6" s="34" t="str">
        <f t="shared" si="3"/>
        <v>K3</v>
      </c>
      <c r="M6" s="34">
        <f t="shared" si="3"/>
        <v>0</v>
      </c>
      <c r="N6" s="35" t="str">
        <f t="shared" si="3"/>
        <v>-</v>
      </c>
      <c r="O6" s="35">
        <f t="shared" si="3"/>
        <v>23.78</v>
      </c>
      <c r="P6" s="35">
        <f t="shared" si="3"/>
        <v>0.15</v>
      </c>
      <c r="Q6" s="35">
        <f t="shared" si="3"/>
        <v>100</v>
      </c>
      <c r="R6" s="35">
        <f t="shared" si="3"/>
        <v>3065</v>
      </c>
      <c r="S6" s="35">
        <f t="shared" si="3"/>
        <v>32013</v>
      </c>
      <c r="T6" s="35">
        <f t="shared" si="3"/>
        <v>346.01</v>
      </c>
      <c r="U6" s="35">
        <f t="shared" si="3"/>
        <v>92.52</v>
      </c>
      <c r="V6" s="35">
        <f t="shared" si="3"/>
        <v>47</v>
      </c>
      <c r="W6" s="35">
        <f t="shared" si="3"/>
        <v>0.01</v>
      </c>
      <c r="X6" s="35">
        <f t="shared" si="3"/>
        <v>4700</v>
      </c>
      <c r="Y6" s="36">
        <f>IF(Y7="",NA(),Y7)</f>
        <v>58.73</v>
      </c>
      <c r="Z6" s="36">
        <f t="shared" ref="Z6:AH6" si="4">IF(Z7="",NA(),Z7)</f>
        <v>59.16</v>
      </c>
      <c r="AA6" s="36">
        <f t="shared" si="4"/>
        <v>68.19</v>
      </c>
      <c r="AB6" s="36">
        <f t="shared" si="4"/>
        <v>56.75</v>
      </c>
      <c r="AC6" s="36">
        <f t="shared" si="4"/>
        <v>39.69</v>
      </c>
      <c r="AD6" s="36">
        <f t="shared" si="4"/>
        <v>97.09</v>
      </c>
      <c r="AE6" s="36">
        <f t="shared" si="4"/>
        <v>89.7</v>
      </c>
      <c r="AF6" s="36">
        <f t="shared" si="4"/>
        <v>90.66</v>
      </c>
      <c r="AG6" s="36">
        <f t="shared" si="4"/>
        <v>89.69</v>
      </c>
      <c r="AH6" s="36">
        <f t="shared" si="4"/>
        <v>85.72</v>
      </c>
      <c r="AI6" s="35" t="str">
        <f>IF(AI7="","",IF(AI7="-","【-】","【"&amp;SUBSTITUTE(TEXT(AI7,"#,##0.00"),"-","△")&amp;"】"))</f>
        <v>【80.96】</v>
      </c>
      <c r="AJ6" s="36">
        <f>IF(AJ7="",NA(),AJ7)</f>
        <v>754.86</v>
      </c>
      <c r="AK6" s="36">
        <f t="shared" ref="AK6:AS6" si="5">IF(AK7="",NA(),AK7)</f>
        <v>922.93</v>
      </c>
      <c r="AL6" s="36">
        <f t="shared" si="5"/>
        <v>1093.1199999999999</v>
      </c>
      <c r="AM6" s="36">
        <f t="shared" si="5"/>
        <v>1328.11</v>
      </c>
      <c r="AN6" s="36">
        <f t="shared" si="5"/>
        <v>1712.77</v>
      </c>
      <c r="AO6" s="36">
        <f t="shared" si="5"/>
        <v>42.06</v>
      </c>
      <c r="AP6" s="36">
        <f t="shared" si="5"/>
        <v>76.069999999999993</v>
      </c>
      <c r="AQ6" s="36">
        <f t="shared" si="5"/>
        <v>91.1</v>
      </c>
      <c r="AR6" s="36">
        <f t="shared" si="5"/>
        <v>124.89</v>
      </c>
      <c r="AS6" s="36">
        <f t="shared" si="5"/>
        <v>129.72999999999999</v>
      </c>
      <c r="AT6" s="35" t="str">
        <f>IF(AT7="","",IF(AT7="-","【-】","【"&amp;SUBSTITUTE(TEXT(AT7,"#,##0.00"),"-","△")&amp;"】"))</f>
        <v>【213.56】</v>
      </c>
      <c r="AU6" s="36">
        <f>IF(AU7="",NA(),AU7)</f>
        <v>304.23</v>
      </c>
      <c r="AV6" s="36" t="str">
        <f t="shared" ref="AV6:BD6" si="6">IF(AV7="",NA(),AV7)</f>
        <v>-</v>
      </c>
      <c r="AW6" s="36">
        <f t="shared" si="6"/>
        <v>139000</v>
      </c>
      <c r="AX6" s="36">
        <f t="shared" si="6"/>
        <v>502.24</v>
      </c>
      <c r="AY6" s="36">
        <f t="shared" si="6"/>
        <v>322.61</v>
      </c>
      <c r="AZ6" s="36">
        <f t="shared" si="6"/>
        <v>701.64</v>
      </c>
      <c r="BA6" s="36">
        <f t="shared" si="6"/>
        <v>377.59</v>
      </c>
      <c r="BB6" s="36">
        <f t="shared" si="6"/>
        <v>247.48</v>
      </c>
      <c r="BC6" s="36">
        <f t="shared" si="6"/>
        <v>221.76</v>
      </c>
      <c r="BD6" s="36">
        <f t="shared" si="6"/>
        <v>180.07</v>
      </c>
      <c r="BE6" s="35" t="str">
        <f>IF(BE7="","",IF(BE7="-","【-】","【"&amp;SUBSTITUTE(TEXT(BE7,"#,##0.00"),"-","△")&amp;"】"))</f>
        <v>【141.07】</v>
      </c>
      <c r="BF6" s="36">
        <f>IF(BF7="",NA(),BF7)</f>
        <v>1522.29</v>
      </c>
      <c r="BG6" s="36">
        <f t="shared" ref="BG6:BO6" si="7">IF(BG7="",NA(),BG7)</f>
        <v>1344.12</v>
      </c>
      <c r="BH6" s="35">
        <f t="shared" si="7"/>
        <v>0</v>
      </c>
      <c r="BI6" s="36">
        <f t="shared" si="7"/>
        <v>490.16</v>
      </c>
      <c r="BJ6" s="36">
        <f t="shared" si="7"/>
        <v>496.6</v>
      </c>
      <c r="BK6" s="36">
        <f t="shared" si="7"/>
        <v>430.64</v>
      </c>
      <c r="BL6" s="36">
        <f t="shared" si="7"/>
        <v>446.63</v>
      </c>
      <c r="BM6" s="36">
        <f t="shared" si="7"/>
        <v>416.91</v>
      </c>
      <c r="BN6" s="36">
        <f t="shared" si="7"/>
        <v>392.19</v>
      </c>
      <c r="BO6" s="36">
        <f t="shared" si="7"/>
        <v>413.5</v>
      </c>
      <c r="BP6" s="35" t="str">
        <f>IF(BP7="","",IF(BP7="-","【-】","【"&amp;SUBSTITUTE(TEXT(BP7,"#,##0.00"),"-","△")&amp;"】"))</f>
        <v>【346.13】</v>
      </c>
      <c r="BQ6" s="36">
        <f>IF(BQ7="",NA(),BQ7)</f>
        <v>42.58</v>
      </c>
      <c r="BR6" s="36">
        <f t="shared" ref="BR6:BZ6" si="8">IF(BR7="",NA(),BR7)</f>
        <v>42.96</v>
      </c>
      <c r="BS6" s="36">
        <f t="shared" si="8"/>
        <v>42.03</v>
      </c>
      <c r="BT6" s="36">
        <f t="shared" si="8"/>
        <v>25.54</v>
      </c>
      <c r="BU6" s="36">
        <f t="shared" si="8"/>
        <v>24.66</v>
      </c>
      <c r="BV6" s="36">
        <f t="shared" si="8"/>
        <v>58.78</v>
      </c>
      <c r="BW6" s="36">
        <f t="shared" si="8"/>
        <v>58.53</v>
      </c>
      <c r="BX6" s="36">
        <f t="shared" si="8"/>
        <v>57.93</v>
      </c>
      <c r="BY6" s="36">
        <f t="shared" si="8"/>
        <v>57.03</v>
      </c>
      <c r="BZ6" s="36">
        <f t="shared" si="8"/>
        <v>55.84</v>
      </c>
      <c r="CA6" s="35" t="str">
        <f>IF(CA7="","",IF(CA7="-","【-】","【"&amp;SUBSTITUTE(TEXT(CA7,"#,##0.00"),"-","△")&amp;"】"))</f>
        <v>【59.83】</v>
      </c>
      <c r="CB6" s="36">
        <f>IF(CB7="",NA(),CB7)</f>
        <v>337.44</v>
      </c>
      <c r="CC6" s="36">
        <f t="shared" ref="CC6:CK6" si="9">IF(CC7="",NA(),CC7)</f>
        <v>333.7</v>
      </c>
      <c r="CD6" s="36">
        <f t="shared" si="9"/>
        <v>341.61</v>
      </c>
      <c r="CE6" s="36">
        <f t="shared" si="9"/>
        <v>562.92999999999995</v>
      </c>
      <c r="CF6" s="36">
        <f t="shared" si="9"/>
        <v>584.29999999999995</v>
      </c>
      <c r="CG6" s="36">
        <f t="shared" si="9"/>
        <v>257.02999999999997</v>
      </c>
      <c r="CH6" s="36">
        <f t="shared" si="9"/>
        <v>266.57</v>
      </c>
      <c r="CI6" s="36">
        <f t="shared" si="9"/>
        <v>276.93</v>
      </c>
      <c r="CJ6" s="36">
        <f t="shared" si="9"/>
        <v>283.73</v>
      </c>
      <c r="CK6" s="36">
        <f t="shared" si="9"/>
        <v>287.57</v>
      </c>
      <c r="CL6" s="35" t="str">
        <f>IF(CL7="","",IF(CL7="-","【-】","【"&amp;SUBSTITUTE(TEXT(CL7,"#,##0.00"),"-","△")&amp;"】"))</f>
        <v>【268.69】</v>
      </c>
      <c r="CM6" s="36" t="str">
        <f>IF(CM7="",NA(),CM7)</f>
        <v>-</v>
      </c>
      <c r="CN6" s="36" t="str">
        <f t="shared" ref="CN6:CV6" si="10">IF(CN7="",NA(),CN7)</f>
        <v>-</v>
      </c>
      <c r="CO6" s="36" t="str">
        <f t="shared" si="10"/>
        <v>-</v>
      </c>
      <c r="CP6" s="36" t="str">
        <f t="shared" si="10"/>
        <v>-</v>
      </c>
      <c r="CQ6" s="36">
        <f t="shared" si="10"/>
        <v>40.909999999999997</v>
      </c>
      <c r="CR6" s="36">
        <f t="shared" si="10"/>
        <v>61.93</v>
      </c>
      <c r="CS6" s="36">
        <f t="shared" si="10"/>
        <v>58.06</v>
      </c>
      <c r="CT6" s="36">
        <f t="shared" si="10"/>
        <v>59.08</v>
      </c>
      <c r="CU6" s="36">
        <f t="shared" si="10"/>
        <v>58.25</v>
      </c>
      <c r="CV6" s="36">
        <f t="shared" si="10"/>
        <v>61.55</v>
      </c>
      <c r="CW6" s="35" t="str">
        <f>IF(CW7="","",IF(CW7="-","【-】","【"&amp;SUBSTITUTE(TEXT(CW7,"#,##0.00"),"-","△")&amp;"】"))</f>
        <v>【61.71】</v>
      </c>
      <c r="CX6" s="36">
        <f>IF(CX7="",NA(),CX7)</f>
        <v>100</v>
      </c>
      <c r="CY6" s="36">
        <f t="shared" ref="CY6:DG6" si="11">IF(CY7="",NA(),CY7)</f>
        <v>100</v>
      </c>
      <c r="CZ6" s="36">
        <f t="shared" si="11"/>
        <v>100</v>
      </c>
      <c r="DA6" s="36">
        <f t="shared" si="11"/>
        <v>100</v>
      </c>
      <c r="DB6" s="36">
        <f t="shared" si="11"/>
        <v>100</v>
      </c>
      <c r="DC6" s="36">
        <f t="shared" si="11"/>
        <v>77.25</v>
      </c>
      <c r="DD6" s="36">
        <f t="shared" si="11"/>
        <v>75.790000000000006</v>
      </c>
      <c r="DE6" s="36">
        <f t="shared" si="11"/>
        <v>77.12</v>
      </c>
      <c r="DF6" s="36">
        <f t="shared" si="11"/>
        <v>68.150000000000006</v>
      </c>
      <c r="DG6" s="36">
        <f t="shared" si="11"/>
        <v>67.489999999999995</v>
      </c>
      <c r="DH6" s="35" t="str">
        <f>IF(DH7="","",IF(DH7="-","【-】","【"&amp;SUBSTITUTE(TEXT(DH7,"#,##0.00"),"-","△")&amp;"】"))</f>
        <v>【75.78】</v>
      </c>
      <c r="DI6" s="36">
        <f>IF(DI7="",NA(),DI7)</f>
        <v>25.71</v>
      </c>
      <c r="DJ6" s="36">
        <f t="shared" ref="DJ6:DR6" si="12">IF(DJ7="",NA(),DJ7)</f>
        <v>30.85</v>
      </c>
      <c r="DK6" s="36">
        <f t="shared" si="12"/>
        <v>50.56</v>
      </c>
      <c r="DL6" s="36">
        <f t="shared" si="12"/>
        <v>57.78</v>
      </c>
      <c r="DM6" s="36">
        <f t="shared" si="12"/>
        <v>65.010000000000005</v>
      </c>
      <c r="DN6" s="36">
        <f t="shared" si="12"/>
        <v>6.32</v>
      </c>
      <c r="DO6" s="36">
        <f t="shared" si="12"/>
        <v>6.48</v>
      </c>
      <c r="DP6" s="36">
        <f t="shared" si="12"/>
        <v>13.6</v>
      </c>
      <c r="DQ6" s="36">
        <f t="shared" si="12"/>
        <v>14.97</v>
      </c>
      <c r="DR6" s="36">
        <f t="shared" si="12"/>
        <v>16.16</v>
      </c>
      <c r="DS6" s="35" t="str">
        <f>IF(DS7="","",IF(DS7="-","【-】","【"&amp;SUBSTITUTE(TEXT(DS7,"#,##0.00"),"-","△")&amp;"】"))</f>
        <v>【18.22】</v>
      </c>
      <c r="DT6" s="36" t="str">
        <f>IF(DT7="",NA(),DT7)</f>
        <v>-</v>
      </c>
      <c r="DU6" s="36" t="str">
        <f t="shared" ref="DU6:EC6" si="13">IF(DU7="",NA(),DU7)</f>
        <v>-</v>
      </c>
      <c r="DV6" s="36" t="str">
        <f t="shared" si="13"/>
        <v>-</v>
      </c>
      <c r="DW6" s="36" t="str">
        <f t="shared" si="13"/>
        <v>-</v>
      </c>
      <c r="DX6" s="36" t="str">
        <f t="shared" si="13"/>
        <v>-</v>
      </c>
      <c r="DY6" s="36" t="str">
        <f t="shared" si="13"/>
        <v>-</v>
      </c>
      <c r="DZ6" s="36" t="str">
        <f t="shared" si="13"/>
        <v>-</v>
      </c>
      <c r="EA6" s="36" t="str">
        <f t="shared" si="13"/>
        <v>-</v>
      </c>
      <c r="EB6" s="36" t="str">
        <f t="shared" si="13"/>
        <v>-</v>
      </c>
      <c r="EC6" s="36" t="str">
        <f t="shared" si="13"/>
        <v>-</v>
      </c>
      <c r="ED6" s="35" t="str">
        <f>IF(ED7="","",IF(ED7="-","【-】","【"&amp;SUBSTITUTE(TEXT(ED7,"#,##0.00"),"-","△")&amp;"】"))</f>
        <v>【-】</v>
      </c>
      <c r="EE6" s="36" t="str">
        <f>IF(EE7="",NA(),EE7)</f>
        <v>-</v>
      </c>
      <c r="EF6" s="36" t="str">
        <f t="shared" ref="EF6:EN6" si="14">IF(EF7="",NA(),EF7)</f>
        <v>-</v>
      </c>
      <c r="EG6" s="36" t="str">
        <f t="shared" si="14"/>
        <v>-</v>
      </c>
      <c r="EH6" s="36" t="str">
        <f t="shared" si="14"/>
        <v>-</v>
      </c>
      <c r="EI6" s="36" t="str">
        <f t="shared" si="14"/>
        <v>-</v>
      </c>
      <c r="EJ6" s="36" t="str">
        <f t="shared" si="14"/>
        <v>-</v>
      </c>
      <c r="EK6" s="36" t="str">
        <f t="shared" si="14"/>
        <v>-</v>
      </c>
      <c r="EL6" s="36" t="str">
        <f t="shared" si="14"/>
        <v>-</v>
      </c>
      <c r="EM6" s="36" t="str">
        <f t="shared" si="14"/>
        <v>-</v>
      </c>
      <c r="EN6" s="36" t="str">
        <f t="shared" si="14"/>
        <v>-</v>
      </c>
      <c r="EO6" s="35" t="str">
        <f>IF(EO7="","",IF(EO7="-","【-】","【"&amp;SUBSTITUTE(TEXT(EO7,"#,##0.00"),"-","△")&amp;"】"))</f>
        <v>【-】</v>
      </c>
    </row>
    <row r="7" spans="1:148" s="37" customFormat="1">
      <c r="A7" s="29"/>
      <c r="B7" s="38">
        <v>2016</v>
      </c>
      <c r="C7" s="38">
        <v>22101</v>
      </c>
      <c r="D7" s="38">
        <v>46</v>
      </c>
      <c r="E7" s="38">
        <v>18</v>
      </c>
      <c r="F7" s="38">
        <v>0</v>
      </c>
      <c r="G7" s="38">
        <v>0</v>
      </c>
      <c r="H7" s="38" t="s">
        <v>108</v>
      </c>
      <c r="I7" s="38" t="s">
        <v>109</v>
      </c>
      <c r="J7" s="38" t="s">
        <v>110</v>
      </c>
      <c r="K7" s="38" t="s">
        <v>111</v>
      </c>
      <c r="L7" s="38" t="s">
        <v>112</v>
      </c>
      <c r="M7" s="38"/>
      <c r="N7" s="39" t="s">
        <v>113</v>
      </c>
      <c r="O7" s="39">
        <v>23.78</v>
      </c>
      <c r="P7" s="39">
        <v>0.15</v>
      </c>
      <c r="Q7" s="39">
        <v>100</v>
      </c>
      <c r="R7" s="39">
        <v>3065</v>
      </c>
      <c r="S7" s="39">
        <v>32013</v>
      </c>
      <c r="T7" s="39">
        <v>346.01</v>
      </c>
      <c r="U7" s="39">
        <v>92.52</v>
      </c>
      <c r="V7" s="39">
        <v>47</v>
      </c>
      <c r="W7" s="39">
        <v>0.01</v>
      </c>
      <c r="X7" s="39">
        <v>4700</v>
      </c>
      <c r="Y7" s="39">
        <v>58.73</v>
      </c>
      <c r="Z7" s="39">
        <v>59.16</v>
      </c>
      <c r="AA7" s="39">
        <v>68.19</v>
      </c>
      <c r="AB7" s="39">
        <v>56.75</v>
      </c>
      <c r="AC7" s="39">
        <v>39.69</v>
      </c>
      <c r="AD7" s="39">
        <v>97.09</v>
      </c>
      <c r="AE7" s="39">
        <v>89.7</v>
      </c>
      <c r="AF7" s="39">
        <v>90.66</v>
      </c>
      <c r="AG7" s="39">
        <v>89.69</v>
      </c>
      <c r="AH7" s="39">
        <v>85.72</v>
      </c>
      <c r="AI7" s="39">
        <v>80.959999999999994</v>
      </c>
      <c r="AJ7" s="39">
        <v>754.86</v>
      </c>
      <c r="AK7" s="39">
        <v>922.93</v>
      </c>
      <c r="AL7" s="39">
        <v>1093.1199999999999</v>
      </c>
      <c r="AM7" s="39">
        <v>1328.11</v>
      </c>
      <c r="AN7" s="39">
        <v>1712.77</v>
      </c>
      <c r="AO7" s="39">
        <v>42.06</v>
      </c>
      <c r="AP7" s="39">
        <v>76.069999999999993</v>
      </c>
      <c r="AQ7" s="39">
        <v>91.1</v>
      </c>
      <c r="AR7" s="39">
        <v>124.89</v>
      </c>
      <c r="AS7" s="39">
        <v>129.72999999999999</v>
      </c>
      <c r="AT7" s="39">
        <v>213.56</v>
      </c>
      <c r="AU7" s="39">
        <v>304.23</v>
      </c>
      <c r="AV7" s="39" t="s">
        <v>113</v>
      </c>
      <c r="AW7" s="39">
        <v>139000</v>
      </c>
      <c r="AX7" s="39">
        <v>502.24</v>
      </c>
      <c r="AY7" s="39">
        <v>322.61</v>
      </c>
      <c r="AZ7" s="39">
        <v>701.64</v>
      </c>
      <c r="BA7" s="39">
        <v>377.59</v>
      </c>
      <c r="BB7" s="39">
        <v>247.48</v>
      </c>
      <c r="BC7" s="39">
        <v>221.76</v>
      </c>
      <c r="BD7" s="39">
        <v>180.07</v>
      </c>
      <c r="BE7" s="39">
        <v>141.07</v>
      </c>
      <c r="BF7" s="39">
        <v>1522.29</v>
      </c>
      <c r="BG7" s="39">
        <v>1344.12</v>
      </c>
      <c r="BH7" s="39">
        <v>0</v>
      </c>
      <c r="BI7" s="39">
        <v>490.16</v>
      </c>
      <c r="BJ7" s="39">
        <v>496.6</v>
      </c>
      <c r="BK7" s="39">
        <v>430.64</v>
      </c>
      <c r="BL7" s="39">
        <v>446.63</v>
      </c>
      <c r="BM7" s="39">
        <v>416.91</v>
      </c>
      <c r="BN7" s="39">
        <v>392.19</v>
      </c>
      <c r="BO7" s="39">
        <v>413.5</v>
      </c>
      <c r="BP7" s="39">
        <v>346.13</v>
      </c>
      <c r="BQ7" s="39">
        <v>42.58</v>
      </c>
      <c r="BR7" s="39">
        <v>42.96</v>
      </c>
      <c r="BS7" s="39">
        <v>42.03</v>
      </c>
      <c r="BT7" s="39">
        <v>25.54</v>
      </c>
      <c r="BU7" s="39">
        <v>24.66</v>
      </c>
      <c r="BV7" s="39">
        <v>58.78</v>
      </c>
      <c r="BW7" s="39">
        <v>58.53</v>
      </c>
      <c r="BX7" s="39">
        <v>57.93</v>
      </c>
      <c r="BY7" s="39">
        <v>57.03</v>
      </c>
      <c r="BZ7" s="39">
        <v>55.84</v>
      </c>
      <c r="CA7" s="39">
        <v>59.83</v>
      </c>
      <c r="CB7" s="39">
        <v>337.44</v>
      </c>
      <c r="CC7" s="39">
        <v>333.7</v>
      </c>
      <c r="CD7" s="39">
        <v>341.61</v>
      </c>
      <c r="CE7" s="39">
        <v>562.92999999999995</v>
      </c>
      <c r="CF7" s="39">
        <v>584.29999999999995</v>
      </c>
      <c r="CG7" s="39">
        <v>257.02999999999997</v>
      </c>
      <c r="CH7" s="39">
        <v>266.57</v>
      </c>
      <c r="CI7" s="39">
        <v>276.93</v>
      </c>
      <c r="CJ7" s="39">
        <v>283.73</v>
      </c>
      <c r="CK7" s="39">
        <v>287.57</v>
      </c>
      <c r="CL7" s="39">
        <v>268.69</v>
      </c>
      <c r="CM7" s="39" t="s">
        <v>113</v>
      </c>
      <c r="CN7" s="39" t="s">
        <v>113</v>
      </c>
      <c r="CO7" s="39" t="s">
        <v>113</v>
      </c>
      <c r="CP7" s="39" t="s">
        <v>113</v>
      </c>
      <c r="CQ7" s="39">
        <v>40.909999999999997</v>
      </c>
      <c r="CR7" s="39">
        <v>61.93</v>
      </c>
      <c r="CS7" s="39">
        <v>58.06</v>
      </c>
      <c r="CT7" s="39">
        <v>59.08</v>
      </c>
      <c r="CU7" s="39">
        <v>58.25</v>
      </c>
      <c r="CV7" s="39">
        <v>61.55</v>
      </c>
      <c r="CW7" s="39">
        <v>61.71</v>
      </c>
      <c r="CX7" s="39">
        <v>100</v>
      </c>
      <c r="CY7" s="39">
        <v>100</v>
      </c>
      <c r="CZ7" s="39">
        <v>100</v>
      </c>
      <c r="DA7" s="39">
        <v>100</v>
      </c>
      <c r="DB7" s="39">
        <v>100</v>
      </c>
      <c r="DC7" s="39">
        <v>77.25</v>
      </c>
      <c r="DD7" s="39">
        <v>75.790000000000006</v>
      </c>
      <c r="DE7" s="39">
        <v>77.12</v>
      </c>
      <c r="DF7" s="39">
        <v>68.150000000000006</v>
      </c>
      <c r="DG7" s="39">
        <v>67.489999999999995</v>
      </c>
      <c r="DH7" s="39">
        <v>75.78</v>
      </c>
      <c r="DI7" s="39">
        <v>25.71</v>
      </c>
      <c r="DJ7" s="39">
        <v>30.85</v>
      </c>
      <c r="DK7" s="39">
        <v>50.56</v>
      </c>
      <c r="DL7" s="39">
        <v>57.78</v>
      </c>
      <c r="DM7" s="39">
        <v>65.010000000000005</v>
      </c>
      <c r="DN7" s="39">
        <v>6.32</v>
      </c>
      <c r="DO7" s="39">
        <v>6.48</v>
      </c>
      <c r="DP7" s="39">
        <v>13.6</v>
      </c>
      <c r="DQ7" s="39">
        <v>14.97</v>
      </c>
      <c r="DR7" s="39">
        <v>16.16</v>
      </c>
      <c r="DS7" s="39">
        <v>18.22</v>
      </c>
      <c r="DT7" s="39" t="s">
        <v>113</v>
      </c>
      <c r="DU7" s="39" t="s">
        <v>113</v>
      </c>
      <c r="DV7" s="39" t="s">
        <v>113</v>
      </c>
      <c r="DW7" s="39" t="s">
        <v>113</v>
      </c>
      <c r="DX7" s="39" t="s">
        <v>113</v>
      </c>
      <c r="DY7" s="39" t="s">
        <v>113</v>
      </c>
      <c r="DZ7" s="39" t="s">
        <v>113</v>
      </c>
      <c r="EA7" s="39" t="s">
        <v>113</v>
      </c>
      <c r="EB7" s="39" t="s">
        <v>113</v>
      </c>
      <c r="EC7" s="39" t="s">
        <v>113</v>
      </c>
      <c r="ED7" s="39" t="s">
        <v>113</v>
      </c>
      <c r="EE7" s="39" t="s">
        <v>113</v>
      </c>
      <c r="EF7" s="39" t="s">
        <v>113</v>
      </c>
      <c r="EG7" s="39" t="s">
        <v>113</v>
      </c>
      <c r="EH7" s="39" t="s">
        <v>113</v>
      </c>
      <c r="EI7" s="39" t="s">
        <v>113</v>
      </c>
      <c r="EJ7" s="39" t="s">
        <v>113</v>
      </c>
      <c r="EK7" s="39" t="s">
        <v>113</v>
      </c>
      <c r="EL7" s="39" t="s">
        <v>113</v>
      </c>
      <c r="EM7" s="39" t="s">
        <v>113</v>
      </c>
      <c r="EN7" s="39" t="s">
        <v>113</v>
      </c>
      <c r="EO7" s="39" t="s">
        <v>113</v>
      </c>
    </row>
    <row r="8" spans="1:148"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</row>
    <row r="9" spans="1:148">
      <c r="A9" s="41"/>
      <c r="B9" s="41" t="s">
        <v>114</v>
      </c>
      <c r="C9" s="41" t="s">
        <v>115</v>
      </c>
      <c r="D9" s="41" t="s">
        <v>116</v>
      </c>
      <c r="E9" s="41" t="s">
        <v>117</v>
      </c>
      <c r="F9" s="41" t="s">
        <v>118</v>
      </c>
      <c r="R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8">
      <c r="A10" s="41" t="s">
        <v>58</v>
      </c>
      <c r="B10" s="42">
        <f>DATEVALUE($B$6-4&amp;"年1月1日")</f>
        <v>40909</v>
      </c>
      <c r="C10" s="42">
        <f>DATEVALUE($B$6-3&amp;"年1月1日")</f>
        <v>41275</v>
      </c>
      <c r="D10" s="42">
        <f>DATEVALUE($B$6-2&amp;"年1月1日")</f>
        <v>41640</v>
      </c>
      <c r="E10" s="42">
        <f>DATEVALUE($B$6-1&amp;"年1月1日")</f>
        <v>42005</v>
      </c>
      <c r="F10" s="42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testserver</cp:lastModifiedBy>
  <cp:lastPrinted>2018-02-19T00:32:33Z</cp:lastPrinted>
  <dcterms:created xsi:type="dcterms:W3CDTF">2017-12-25T02:00:00Z</dcterms:created>
  <dcterms:modified xsi:type="dcterms:W3CDTF">2018-02-19T00:36:58Z</dcterms:modified>
  <cp:category/>
</cp:coreProperties>
</file>