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30.9\上下水道課１\000 総務係\01_県市町村課_理財Ｇ\08_公営企業に係る「経営比較分析表」の分析等について（依頼）\下水：【回答用】\"/>
    </mc:Choice>
  </mc:AlternateContent>
  <workbookProtection workbookPassword="B319" lockStructure="1"/>
  <bookViews>
    <workbookView minimized="1"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AT10" i="4"/>
  <c r="AL10" i="4"/>
  <c r="AD10" i="4"/>
  <c r="B10" i="4"/>
  <c r="AL8" i="4"/>
  <c r="I8" i="4"/>
  <c r="B8" i="4"/>
  <c r="D10" i="5" l="1"/>
  <c r="C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<sst xmlns="http://schemas.openxmlformats.org/spreadsheetml/2006/main" count="240" uniqueCount="123">
  <si>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</si>
  <si>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</si>
  <si>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</si>
  <si>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</si>
  <si>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</si>
  <si>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</si>
  <si>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</si>
  <si>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</si>
  <si>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</si>
  <si>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</si>
  <si>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</si>
  <si>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</si>
  <si>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</si>
  <si>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</si>
  <si>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</si>
  <si>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</si>
  <si>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</si>
  <si>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</si>
  <si>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</si>
  <si>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</si>
  <si>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</si>
  <si>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</si>
  <si>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</si>
  <si>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</si>
  <si>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</si>
  <si>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</si>
  <si>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</si>
  <si>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</si>
  <si>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</si>
  <si>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</si>
  <si>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</si>
  <si>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</si>
  <si>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</si>
  <si>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</si>
  <si>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</si>
  <si>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</si>
  <si>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</si>
  <si>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</si>
  <si>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</si>
  <si>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</si>
  <si>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</si>
  <si>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</si>
  <si>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</si>
  <si>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</si>
  <si>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</si>
  <si>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</si>
  <si>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</si>
  <si>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</si>
  <si>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</si>
  <si>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</si>
  <si>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</si>
  <si>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</si>
  <si>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</si>
  <si>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</si>
  <si>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</si>
  <si>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</si>
  <si>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</si>
  <si>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</si>
  <si>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</si>
  <si>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</si>
  <si>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</si>
  <si>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</si>
  <si>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</si>
  <si>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</si>
  <si>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</si>
  <si>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</si>
  <si>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</si>
  <si>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</si>
  <si>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</si>
  <si>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</si>
  <si>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</si>
  <si>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</si>
  <si>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</si>
  <si>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</si>
  <si>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</si>
  <si>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</si>
  <si>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</si>
  <si>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</si>
  <si>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</si>
  <si>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</si>
  <si>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</si>
  <si>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</si>
  <si>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</si>
  <si>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</si>
  <si>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</si>
  <si>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</si>
  <si>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</si>
  <si>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</si>
  <si>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</si>
  <si>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</si>
  <si>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</si>
  <si>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</si>
  <si>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</si>
  <si>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</si>
  <si>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</si>
  <si>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</si>
  <si>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</si>
  <si>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</si>
  <si>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</si>
  <si>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</si>
  <si>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</si>
  <si>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</si>
  <si>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</si>
  <si>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</si>
  <si>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</si>
  <si>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</si>
  <si>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</si>
  <si>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</si>
  <si>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平川市</t>
  </si>
  <si>
    <t>法適用</t>
  </si>
  <si>
    <t>下水道事業</t>
  </si>
  <si>
    <t>公共下水道</t>
  </si>
  <si>
    <t>Cc2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</si>
  <si>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</si>
  <si>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</si>
  <si>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</si>
  <si>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</si>
  <si>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</si>
  <si>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</si>
  <si>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</si>
  <si>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経常収支比率について、単年度収支では100％を上回っており黒字ではあるものの、類似団体よりは低い値となっている。累積欠損金比率は、近年少しずつではあるが、減少傾向にある。
しかしながら、支払能力を表す流動比率は、現金といった流動資産が減少傾向にあるため、増加傾向にするためにも料金の見直しと言った具体的な収入の確保が必要である。
料金収入で賄えているかを示す経費回収率は、増加傾向にあるものの100％を下回っているため、使用料以外の一般会計からの繰入金等で賄われている。よって、適正な使用料収入の確保やより一層の費用削減策が必要である。
汚水処理に係るコストを表した指標である汚水処理原価は、平均値及び類似団体よりも低いため、効率的な汚水処理が実施されている。
水洗化率は年々増加してはいるものの、節水器具の普及などにより有収水量が減少している。類似団体と比較しても下回っているので、使用料収入確保のためにも水洗化率向上へ向けた取組みが必要である。</t>
    <rPh sb="0" eb="2">
      <t>ケイジョウ</t>
    </rPh>
    <rPh sb="2" eb="4">
      <t>シュウシ</t>
    </rPh>
    <rPh sb="4" eb="6">
      <t>ヒリツ</t>
    </rPh>
    <rPh sb="11" eb="14">
      <t>タンネンド</t>
    </rPh>
    <rPh sb="14" eb="16">
      <t>シュウシ</t>
    </rPh>
    <rPh sb="29" eb="31">
      <t>クロジ</t>
    </rPh>
    <rPh sb="39" eb="41">
      <t>ルイジ</t>
    </rPh>
    <rPh sb="41" eb="43">
      <t>ダンタイ</t>
    </rPh>
    <rPh sb="46" eb="47">
      <t>ヒク</t>
    </rPh>
    <rPh sb="48" eb="49">
      <t>アタイ</t>
    </rPh>
    <rPh sb="56" eb="58">
      <t>ルイセキ</t>
    </rPh>
    <rPh sb="58" eb="61">
      <t>ケッソンキン</t>
    </rPh>
    <rPh sb="61" eb="63">
      <t>ヒリツ</t>
    </rPh>
    <rPh sb="65" eb="67">
      <t>キンネン</t>
    </rPh>
    <rPh sb="67" eb="68">
      <t>スコ</t>
    </rPh>
    <rPh sb="77" eb="79">
      <t>ゲンショウ</t>
    </rPh>
    <rPh sb="79" eb="81">
      <t>ケイコウ</t>
    </rPh>
    <rPh sb="93" eb="95">
      <t>シハラ</t>
    </rPh>
    <rPh sb="95" eb="97">
      <t>ノウリョク</t>
    </rPh>
    <rPh sb="98" eb="99">
      <t>アラワ</t>
    </rPh>
    <rPh sb="100" eb="102">
      <t>リュウドウ</t>
    </rPh>
    <rPh sb="102" eb="104">
      <t>ヒリツ</t>
    </rPh>
    <rPh sb="106" eb="108">
      <t>ゲンキン</t>
    </rPh>
    <rPh sb="112" eb="114">
      <t>リュウドウ</t>
    </rPh>
    <rPh sb="114" eb="116">
      <t>シサン</t>
    </rPh>
    <rPh sb="117" eb="119">
      <t>ゲンショウ</t>
    </rPh>
    <rPh sb="119" eb="121">
      <t>ケイコウ</t>
    </rPh>
    <rPh sb="127" eb="129">
      <t>ゾウカ</t>
    </rPh>
    <rPh sb="129" eb="131">
      <t>ケイコウ</t>
    </rPh>
    <rPh sb="138" eb="140">
      <t>リョウキン</t>
    </rPh>
    <rPh sb="141" eb="143">
      <t>ミナオ</t>
    </rPh>
    <rPh sb="145" eb="146">
      <t>イ</t>
    </rPh>
    <rPh sb="148" eb="151">
      <t>グタイテキ</t>
    </rPh>
    <rPh sb="152" eb="154">
      <t>シュウニュウ</t>
    </rPh>
    <rPh sb="155" eb="157">
      <t>カクホ</t>
    </rPh>
    <rPh sb="158" eb="160">
      <t>ヒツヨウ</t>
    </rPh>
    <rPh sb="165" eb="167">
      <t>リョウキン</t>
    </rPh>
    <rPh sb="167" eb="169">
      <t>シュウニュウ</t>
    </rPh>
    <rPh sb="170" eb="171">
      <t>マカナ</t>
    </rPh>
    <rPh sb="177" eb="178">
      <t>シメ</t>
    </rPh>
    <rPh sb="179" eb="181">
      <t>ケイヒ</t>
    </rPh>
    <rPh sb="181" eb="183">
      <t>カイシュウ</t>
    </rPh>
    <rPh sb="183" eb="184">
      <t>リツ</t>
    </rPh>
    <rPh sb="186" eb="188">
      <t>ゾウカ</t>
    </rPh>
    <rPh sb="188" eb="190">
      <t>ケイコウ</t>
    </rPh>
    <rPh sb="201" eb="203">
      <t>シタマワ</t>
    </rPh>
    <rPh sb="210" eb="213">
      <t>シヨウリョウ</t>
    </rPh>
    <rPh sb="213" eb="215">
      <t>イガイ</t>
    </rPh>
    <rPh sb="216" eb="218">
      <t>イッパン</t>
    </rPh>
    <rPh sb="218" eb="220">
      <t>カイケイ</t>
    </rPh>
    <rPh sb="223" eb="224">
      <t>ク</t>
    </rPh>
    <rPh sb="224" eb="225">
      <t>イ</t>
    </rPh>
    <rPh sb="225" eb="226">
      <t>キン</t>
    </rPh>
    <rPh sb="226" eb="227">
      <t>トウ</t>
    </rPh>
    <rPh sb="228" eb="229">
      <t>マカナ</t>
    </rPh>
    <rPh sb="239" eb="241">
      <t>テキセイ</t>
    </rPh>
    <rPh sb="242" eb="244">
      <t>シヨウ</t>
    </rPh>
    <rPh sb="244" eb="245">
      <t>リョウ</t>
    </rPh>
    <rPh sb="245" eb="247">
      <t>シュウニュウ</t>
    </rPh>
    <rPh sb="248" eb="250">
      <t>カクホ</t>
    </rPh>
    <rPh sb="253" eb="255">
      <t>イッソウ</t>
    </rPh>
    <rPh sb="256" eb="258">
      <t>ヒヨウ</t>
    </rPh>
    <rPh sb="258" eb="261">
      <t>サクゲンサク</t>
    </rPh>
    <rPh sb="262" eb="264">
      <t>ヒツヨウ</t>
    </rPh>
    <rPh sb="269" eb="271">
      <t>オスイ</t>
    </rPh>
    <rPh sb="271" eb="273">
      <t>ショリ</t>
    </rPh>
    <rPh sb="274" eb="275">
      <t>カカ</t>
    </rPh>
    <rPh sb="280" eb="281">
      <t>アラワ</t>
    </rPh>
    <rPh sb="283" eb="285">
      <t>シヒョウ</t>
    </rPh>
    <rPh sb="288" eb="290">
      <t>オスイ</t>
    </rPh>
    <rPh sb="290" eb="292">
      <t>ショリ</t>
    </rPh>
    <rPh sb="292" eb="294">
      <t>ゲンカ</t>
    </rPh>
    <rPh sb="296" eb="299">
      <t>ヘイキンチ</t>
    </rPh>
    <rPh sb="299" eb="300">
      <t>オヨ</t>
    </rPh>
    <rPh sb="301" eb="303">
      <t>ルイジ</t>
    </rPh>
    <rPh sb="303" eb="305">
      <t>ダンタイ</t>
    </rPh>
    <rPh sb="308" eb="309">
      <t>ヒク</t>
    </rPh>
    <rPh sb="313" eb="316">
      <t>コウリツテキ</t>
    </rPh>
    <rPh sb="317" eb="319">
      <t>オスイ</t>
    </rPh>
    <rPh sb="319" eb="321">
      <t>ショリ</t>
    </rPh>
    <rPh sb="322" eb="324">
      <t>ジッシ</t>
    </rPh>
    <rPh sb="331" eb="334">
      <t>スイセンカ</t>
    </rPh>
    <rPh sb="334" eb="335">
      <t>リツ</t>
    </rPh>
    <rPh sb="336" eb="338">
      <t>ネンネン</t>
    </rPh>
    <rPh sb="338" eb="340">
      <t>ゾウカ</t>
    </rPh>
    <rPh sb="349" eb="351">
      <t>セッスイ</t>
    </rPh>
    <rPh sb="351" eb="353">
      <t>キグ</t>
    </rPh>
    <rPh sb="354" eb="356">
      <t>フキュウ</t>
    </rPh>
    <rPh sb="361" eb="363">
      <t>ユウシュウ</t>
    </rPh>
    <rPh sb="363" eb="365">
      <t>スイリョウ</t>
    </rPh>
    <rPh sb="366" eb="368">
      <t>ゲンショウ</t>
    </rPh>
    <rPh sb="373" eb="375">
      <t>ルイジ</t>
    </rPh>
    <rPh sb="375" eb="377">
      <t>ダンタイ</t>
    </rPh>
    <rPh sb="378" eb="380">
      <t>ヒカク</t>
    </rPh>
    <rPh sb="383" eb="385">
      <t>シタマワ</t>
    </rPh>
    <rPh sb="392" eb="395">
      <t>シヨウリョウ</t>
    </rPh>
    <rPh sb="395" eb="397">
      <t>シュウニュウ</t>
    </rPh>
    <rPh sb="397" eb="399">
      <t>カクホ</t>
    </rPh>
    <rPh sb="404" eb="407">
      <t>スイセンカ</t>
    </rPh>
    <rPh sb="407" eb="408">
      <t>リツ</t>
    </rPh>
    <rPh sb="408" eb="410">
      <t>コウジョウ</t>
    </rPh>
    <rPh sb="411" eb="412">
      <t>ム</t>
    </rPh>
    <rPh sb="414" eb="416">
      <t>トリク</t>
    </rPh>
    <rPh sb="418" eb="420">
      <t>ヒツヨウ</t>
    </rPh>
    <phoneticPr fontId="4"/>
  </si>
  <si>
    <t>有形固定資産減価償却率は、前年度まで類似団体よりも低い値であったが、今年度はほぼ同一の値である。年々増加傾向にあるのは、汚水ます設置分による有形固定資産減価償却が増加の原因と思われる。ただし、管渠老朽化率を見ても値は低く、また老朽化等による管渠の破損等も発生していないことから、現状では更新等の必要性はないものの、計画的な点検を行い早期修繕を実施することで、重大な故障等を未然に防ぐ必要がある。</t>
    <rPh sb="0" eb="2">
      <t>ユウケイ</t>
    </rPh>
    <rPh sb="2" eb="4">
      <t>コテイ</t>
    </rPh>
    <rPh sb="4" eb="6">
      <t>シサン</t>
    </rPh>
    <rPh sb="6" eb="8">
      <t>ゲンカ</t>
    </rPh>
    <rPh sb="8" eb="10">
      <t>ショウキャク</t>
    </rPh>
    <rPh sb="10" eb="11">
      <t>リツ</t>
    </rPh>
    <rPh sb="13" eb="16">
      <t>ゼンネンド</t>
    </rPh>
    <rPh sb="18" eb="20">
      <t>ルイジ</t>
    </rPh>
    <rPh sb="20" eb="22">
      <t>ダンタイ</t>
    </rPh>
    <rPh sb="25" eb="26">
      <t>ヒク</t>
    </rPh>
    <rPh sb="27" eb="28">
      <t>アタイ</t>
    </rPh>
    <rPh sb="34" eb="37">
      <t>コンネンド</t>
    </rPh>
    <rPh sb="40" eb="42">
      <t>ドウイツ</t>
    </rPh>
    <rPh sb="43" eb="44">
      <t>アタイ</t>
    </rPh>
    <rPh sb="48" eb="50">
      <t>ネンネン</t>
    </rPh>
    <rPh sb="50" eb="52">
      <t>ゾウカ</t>
    </rPh>
    <rPh sb="52" eb="54">
      <t>ケイコウ</t>
    </rPh>
    <rPh sb="60" eb="62">
      <t>オスイ</t>
    </rPh>
    <rPh sb="64" eb="66">
      <t>セッチ</t>
    </rPh>
    <rPh sb="66" eb="67">
      <t>ブン</t>
    </rPh>
    <rPh sb="70" eb="72">
      <t>ユウケイ</t>
    </rPh>
    <rPh sb="72" eb="74">
      <t>コテイ</t>
    </rPh>
    <rPh sb="74" eb="76">
      <t>シサン</t>
    </rPh>
    <rPh sb="76" eb="78">
      <t>ゲンカ</t>
    </rPh>
    <rPh sb="78" eb="80">
      <t>ショウキャク</t>
    </rPh>
    <rPh sb="81" eb="83">
      <t>ゾウカ</t>
    </rPh>
    <rPh sb="84" eb="86">
      <t>ゲンイン</t>
    </rPh>
    <rPh sb="87" eb="88">
      <t>オモ</t>
    </rPh>
    <rPh sb="96" eb="98">
      <t>カンキョ</t>
    </rPh>
    <rPh sb="98" eb="101">
      <t>ロウキュウカ</t>
    </rPh>
    <rPh sb="101" eb="102">
      <t>リツ</t>
    </rPh>
    <rPh sb="103" eb="104">
      <t>ミ</t>
    </rPh>
    <rPh sb="106" eb="107">
      <t>アタイ</t>
    </rPh>
    <rPh sb="108" eb="109">
      <t>ヒク</t>
    </rPh>
    <rPh sb="113" eb="116">
      <t>ロウキュウカ</t>
    </rPh>
    <rPh sb="116" eb="117">
      <t>トウ</t>
    </rPh>
    <rPh sb="120" eb="122">
      <t>カンキョ</t>
    </rPh>
    <rPh sb="123" eb="125">
      <t>ハソン</t>
    </rPh>
    <rPh sb="125" eb="126">
      <t>トウ</t>
    </rPh>
    <rPh sb="127" eb="129">
      <t>ハッセイ</t>
    </rPh>
    <rPh sb="139" eb="141">
      <t>ゲンジョウ</t>
    </rPh>
    <rPh sb="143" eb="145">
      <t>コウシン</t>
    </rPh>
    <rPh sb="145" eb="146">
      <t>トウ</t>
    </rPh>
    <rPh sb="147" eb="150">
      <t>ヒツヨウセイ</t>
    </rPh>
    <rPh sb="157" eb="160">
      <t>ケイカクテキ</t>
    </rPh>
    <rPh sb="161" eb="163">
      <t>テンケン</t>
    </rPh>
    <rPh sb="164" eb="165">
      <t>オコナ</t>
    </rPh>
    <rPh sb="166" eb="168">
      <t>ソウキ</t>
    </rPh>
    <rPh sb="168" eb="170">
      <t>シュウゼン</t>
    </rPh>
    <rPh sb="171" eb="173">
      <t>ジッシ</t>
    </rPh>
    <rPh sb="179" eb="181">
      <t>ジュウダイ</t>
    </rPh>
    <rPh sb="182" eb="184">
      <t>コショウ</t>
    </rPh>
    <rPh sb="184" eb="185">
      <t>トウ</t>
    </rPh>
    <rPh sb="186" eb="188">
      <t>ミゼン</t>
    </rPh>
    <rPh sb="189" eb="190">
      <t>フセ</t>
    </rPh>
    <rPh sb="191" eb="193">
      <t>ヒツヨウ</t>
    </rPh>
    <phoneticPr fontId="4"/>
  </si>
  <si>
    <t>人口減少による使用料の減収は、今後も避けられないため、厳しい経営状況が続くと考えられる。よって、料金の適正化、水洗化率向上へ向けた取組み、料金収入の確保など経営改善を実施する。
また、計画的な点検により早期修繕を行うことで長寿命化を図り、突発的な経費が発生しないよう維持修繕、改築更新に努める。</t>
    <rPh sb="0" eb="2">
      <t>ジンコウ</t>
    </rPh>
    <rPh sb="2" eb="4">
      <t>ゲンショウ</t>
    </rPh>
    <rPh sb="7" eb="10">
      <t>シヨウリョウ</t>
    </rPh>
    <rPh sb="11" eb="13">
      <t>ゲンシュウ</t>
    </rPh>
    <rPh sb="15" eb="17">
      <t>コンゴ</t>
    </rPh>
    <rPh sb="18" eb="19">
      <t>サ</t>
    </rPh>
    <rPh sb="27" eb="28">
      <t>キビ</t>
    </rPh>
    <rPh sb="30" eb="32">
      <t>ケイエイ</t>
    </rPh>
    <rPh sb="32" eb="34">
      <t>ジョウキョウ</t>
    </rPh>
    <rPh sb="35" eb="36">
      <t>ツヅ</t>
    </rPh>
    <rPh sb="38" eb="39">
      <t>カンガ</t>
    </rPh>
    <rPh sb="48" eb="50">
      <t>リョウキン</t>
    </rPh>
    <rPh sb="51" eb="54">
      <t>テキセイカ</t>
    </rPh>
    <rPh sb="55" eb="58">
      <t>スイセンカ</t>
    </rPh>
    <rPh sb="58" eb="59">
      <t>リツ</t>
    </rPh>
    <rPh sb="59" eb="61">
      <t>コウジョウ</t>
    </rPh>
    <rPh sb="62" eb="63">
      <t>ム</t>
    </rPh>
    <rPh sb="65" eb="67">
      <t>トリク</t>
    </rPh>
    <rPh sb="69" eb="71">
      <t>リョウキン</t>
    </rPh>
    <rPh sb="71" eb="73">
      <t>シュウニュウ</t>
    </rPh>
    <rPh sb="74" eb="76">
      <t>カクホ</t>
    </rPh>
    <rPh sb="78" eb="80">
      <t>ケイエイ</t>
    </rPh>
    <rPh sb="80" eb="82">
      <t>カイゼン</t>
    </rPh>
    <rPh sb="83" eb="85">
      <t>ジッシ</t>
    </rPh>
    <rPh sb="92" eb="95">
      <t>ケイカクテキ</t>
    </rPh>
    <rPh sb="96" eb="98">
      <t>テンケン</t>
    </rPh>
    <rPh sb="101" eb="103">
      <t>ソウキ</t>
    </rPh>
    <rPh sb="103" eb="105">
      <t>シュウゼン</t>
    </rPh>
    <rPh sb="106" eb="107">
      <t>オコナ</t>
    </rPh>
    <rPh sb="111" eb="112">
      <t>チョウ</t>
    </rPh>
    <rPh sb="112" eb="115">
      <t>ジュミョウカ</t>
    </rPh>
    <rPh sb="116" eb="117">
      <t>ハカ</t>
    </rPh>
    <rPh sb="119" eb="122">
      <t>トッパツテキ</t>
    </rPh>
    <rPh sb="123" eb="125">
      <t>ケイヒ</t>
    </rPh>
    <rPh sb="126" eb="128">
      <t>ハッセイ</t>
    </rPh>
    <rPh sb="133" eb="135">
      <t>イジ</t>
    </rPh>
    <rPh sb="135" eb="137">
      <t>シュウゼン</t>
    </rPh>
    <rPh sb="138" eb="140">
      <t>カイチク</t>
    </rPh>
    <rPh sb="140" eb="142">
      <t>コウシン</t>
    </rPh>
    <rPh sb="143" eb="14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</si>
</sst>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3549696"/>
        <c:axId val="25354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253549696"/>
        <c:axId val="253546560"/>
      </c:lineChart>
      <c:dateAx>
        <c:axId val="253549696"/>
        <c:scaling>
          <c:orientation val="minMax"/>
        </c:scaling>
        <c:delete val="1"/>
        <c:axPos val="b"/>
        <c:numFmt formatCode="ge" sourceLinked="1"/>
        <c:majorTickMark val="none"/>
        <c:minorTickMark val="none"/>
        <c:tickLblPos val="none"/>
        <c:crossAx val="253546560"/>
        <c:crosses val="autoZero"/>
        <c:auto val="1"/>
        <c:lblOffset val="100"/>
        <c:baseTimeUnit val="years"/>
      </c:dateAx>
      <c:valAx>
        <c:axId val="25354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5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5689464"/>
        <c:axId val="25568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255689464"/>
        <c:axId val="255689856"/>
      </c:lineChart>
      <c:dateAx>
        <c:axId val="255689464"/>
        <c:scaling>
          <c:orientation val="minMax"/>
        </c:scaling>
        <c:delete val="1"/>
        <c:axPos val="b"/>
        <c:numFmt formatCode="ge" sourceLinked="1"/>
        <c:majorTickMark val="none"/>
        <c:minorTickMark val="none"/>
        <c:tickLblPos val="none"/>
        <c:crossAx val="255689856"/>
        <c:crosses val="autoZero"/>
        <c:auto val="1"/>
        <c:lblOffset val="100"/>
        <c:baseTimeUnit val="years"/>
      </c:dateAx>
      <c:valAx>
        <c:axId val="2556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68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78.599999999999994</c:v>
                </c:pt>
                <c:pt idx="1">
                  <c:v>79.150000000000006</c:v>
                </c:pt>
                <c:pt idx="2">
                  <c:v>80.61</c:v>
                </c:pt>
                <c:pt idx="3">
                  <c:v>80.87</c:v>
                </c:pt>
                <c:pt idx="4">
                  <c:v>81.73</c:v>
                </c:pt>
              </c:numCache>
            </c:numRef>
          </c:val>
        </c:ser>
        <c:dLbls>
          <c:showLegendKey val="0"/>
          <c:showVal val="0"/>
          <c:showCatName val="0"/>
          <c:showSerName val="0"/>
          <c:showPercent val="0"/>
          <c:showBubbleSize val="0"/>
        </c:dLbls>
        <c:gapWidth val="150"/>
        <c:axId val="304566864"/>
        <c:axId val="255691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304566864"/>
        <c:axId val="255691032"/>
      </c:lineChart>
      <c:dateAx>
        <c:axId val="304566864"/>
        <c:scaling>
          <c:orientation val="minMax"/>
        </c:scaling>
        <c:delete val="1"/>
        <c:axPos val="b"/>
        <c:numFmt formatCode="ge" sourceLinked="1"/>
        <c:majorTickMark val="none"/>
        <c:minorTickMark val="none"/>
        <c:tickLblPos val="none"/>
        <c:crossAx val="255691032"/>
        <c:crosses val="autoZero"/>
        <c:auto val="1"/>
        <c:lblOffset val="100"/>
        <c:baseTimeUnit val="years"/>
      </c:dateAx>
      <c:valAx>
        <c:axId val="25569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56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99.07</c:v>
                </c:pt>
                <c:pt idx="1">
                  <c:v>99.23</c:v>
                </c:pt>
                <c:pt idx="2">
                  <c:v>98.62</c:v>
                </c:pt>
                <c:pt idx="3">
                  <c:v>101.64</c:v>
                </c:pt>
                <c:pt idx="4">
                  <c:v>102.23</c:v>
                </c:pt>
              </c:numCache>
            </c:numRef>
          </c:val>
        </c:ser>
        <c:dLbls>
          <c:showLegendKey val="0"/>
          <c:showVal val="0"/>
          <c:showCatName val="0"/>
          <c:showSerName val="0"/>
          <c:showPercent val="0"/>
          <c:showBubbleSize val="0"/>
        </c:dLbls>
        <c:gapWidth val="150"/>
        <c:axId val="253550088"/>
        <c:axId val="305583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102.83</c:v>
                </c:pt>
                <c:pt idx="1">
                  <c:v>102.73</c:v>
                </c:pt>
                <c:pt idx="2">
                  <c:v>108.56</c:v>
                </c:pt>
                <c:pt idx="3">
                  <c:v>109.12</c:v>
                </c:pt>
                <c:pt idx="4">
                  <c:v>106.85</c:v>
                </c:pt>
              </c:numCache>
            </c:numRef>
          </c:val>
          <c:smooth val="0"/>
        </c:ser>
        <c:dLbls>
          <c:showLegendKey val="0"/>
          <c:showVal val="0"/>
          <c:showCatName val="0"/>
          <c:showSerName val="0"/>
          <c:showPercent val="0"/>
          <c:showBubbleSize val="0"/>
        </c:dLbls>
        <c:marker val="1"/>
        <c:smooth val="0"/>
        <c:axId val="253550088"/>
        <c:axId val="305583576"/>
      </c:lineChart>
      <c:dateAx>
        <c:axId val="253550088"/>
        <c:scaling>
          <c:orientation val="minMax"/>
        </c:scaling>
        <c:delete val="1"/>
        <c:axPos val="b"/>
        <c:numFmt formatCode="ge" sourceLinked="1"/>
        <c:majorTickMark val="none"/>
        <c:minorTickMark val="none"/>
        <c:tickLblPos val="none"/>
        <c:crossAx val="305583576"/>
        <c:crosses val="autoZero"/>
        <c:auto val="1"/>
        <c:lblOffset val="100"/>
        <c:baseTimeUnit val="years"/>
      </c:dateAx>
      <c:valAx>
        <c:axId val="30558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55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7.15</c:v>
                </c:pt>
                <c:pt idx="1">
                  <c:v>8.57</c:v>
                </c:pt>
                <c:pt idx="2">
                  <c:v>17.13</c:v>
                </c:pt>
                <c:pt idx="3">
                  <c:v>19.55</c:v>
                </c:pt>
                <c:pt idx="4">
                  <c:v>21.96</c:v>
                </c:pt>
              </c:numCache>
            </c:numRef>
          </c:val>
        </c:ser>
        <c:dLbls>
          <c:showLegendKey val="0"/>
          <c:showVal val="0"/>
          <c:showCatName val="0"/>
          <c:showSerName val="0"/>
          <c:showPercent val="0"/>
          <c:showBubbleSize val="0"/>
        </c:dLbls>
        <c:gapWidth val="150"/>
        <c:axId val="305584752"/>
        <c:axId val="30558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10.46</c:v>
                </c:pt>
                <c:pt idx="1">
                  <c:v>11.39</c:v>
                </c:pt>
                <c:pt idx="2">
                  <c:v>21.28</c:v>
                </c:pt>
                <c:pt idx="3">
                  <c:v>23.95</c:v>
                </c:pt>
                <c:pt idx="4">
                  <c:v>21.09</c:v>
                </c:pt>
              </c:numCache>
            </c:numRef>
          </c:val>
          <c:smooth val="0"/>
        </c:ser>
        <c:dLbls>
          <c:showLegendKey val="0"/>
          <c:showVal val="0"/>
          <c:showCatName val="0"/>
          <c:showSerName val="0"/>
          <c:showPercent val="0"/>
          <c:showBubbleSize val="0"/>
        </c:dLbls>
        <c:marker val="1"/>
        <c:smooth val="0"/>
        <c:axId val="305584752"/>
        <c:axId val="305585144"/>
      </c:lineChart>
      <c:dateAx>
        <c:axId val="305584752"/>
        <c:scaling>
          <c:orientation val="minMax"/>
        </c:scaling>
        <c:delete val="1"/>
        <c:axPos val="b"/>
        <c:numFmt formatCode="ge" sourceLinked="1"/>
        <c:majorTickMark val="none"/>
        <c:minorTickMark val="none"/>
        <c:tickLblPos val="none"/>
        <c:crossAx val="305585144"/>
        <c:crosses val="autoZero"/>
        <c:auto val="1"/>
        <c:lblOffset val="100"/>
        <c:baseTimeUnit val="years"/>
      </c:dateAx>
      <c:valAx>
        <c:axId val="30558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58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5586320"/>
        <c:axId val="30558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0.66</c:v>
                </c:pt>
                <c:pt idx="1">
                  <c:v>0.78</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305586320"/>
        <c:axId val="305586712"/>
      </c:lineChart>
      <c:dateAx>
        <c:axId val="305586320"/>
        <c:scaling>
          <c:orientation val="minMax"/>
        </c:scaling>
        <c:delete val="1"/>
        <c:axPos val="b"/>
        <c:numFmt formatCode="ge" sourceLinked="1"/>
        <c:majorTickMark val="none"/>
        <c:minorTickMark val="none"/>
        <c:tickLblPos val="none"/>
        <c:crossAx val="305586712"/>
        <c:crosses val="autoZero"/>
        <c:auto val="1"/>
        <c:lblOffset val="100"/>
        <c:baseTimeUnit val="years"/>
      </c:dateAx>
      <c:valAx>
        <c:axId val="30558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58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15.32</c:v>
                </c:pt>
                <c:pt idx="1">
                  <c:v>17.21</c:v>
                </c:pt>
                <c:pt idx="2">
                  <c:v>21.85</c:v>
                </c:pt>
                <c:pt idx="3">
                  <c:v>17.91</c:v>
                </c:pt>
                <c:pt idx="4">
                  <c:v>13.53</c:v>
                </c:pt>
              </c:numCache>
            </c:numRef>
          </c:val>
        </c:ser>
        <c:dLbls>
          <c:showLegendKey val="0"/>
          <c:showVal val="0"/>
          <c:showCatName val="0"/>
          <c:showSerName val="0"/>
          <c:showPercent val="0"/>
          <c:showBubbleSize val="0"/>
        </c:dLbls>
        <c:gapWidth val="150"/>
        <c:axId val="304565296"/>
        <c:axId val="304565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146.78</c:v>
                </c:pt>
                <c:pt idx="1">
                  <c:v>149.66</c:v>
                </c:pt>
                <c:pt idx="2">
                  <c:v>100.32</c:v>
                </c:pt>
                <c:pt idx="3">
                  <c:v>116.49</c:v>
                </c:pt>
                <c:pt idx="4">
                  <c:v>92.92</c:v>
                </c:pt>
              </c:numCache>
            </c:numRef>
          </c:val>
          <c:smooth val="0"/>
        </c:ser>
        <c:dLbls>
          <c:showLegendKey val="0"/>
          <c:showVal val="0"/>
          <c:showCatName val="0"/>
          <c:showSerName val="0"/>
          <c:showPercent val="0"/>
          <c:showBubbleSize val="0"/>
        </c:dLbls>
        <c:marker val="1"/>
        <c:smooth val="0"/>
        <c:axId val="304565296"/>
        <c:axId val="304565688"/>
      </c:lineChart>
      <c:dateAx>
        <c:axId val="304565296"/>
        <c:scaling>
          <c:orientation val="minMax"/>
        </c:scaling>
        <c:delete val="1"/>
        <c:axPos val="b"/>
        <c:numFmt formatCode="ge" sourceLinked="1"/>
        <c:majorTickMark val="none"/>
        <c:minorTickMark val="none"/>
        <c:tickLblPos val="none"/>
        <c:crossAx val="304565688"/>
        <c:crosses val="autoZero"/>
        <c:auto val="1"/>
        <c:lblOffset val="100"/>
        <c:baseTimeUnit val="years"/>
      </c:dateAx>
      <c:valAx>
        <c:axId val="30456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56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174.64</c:v>
                </c:pt>
                <c:pt idx="1">
                  <c:v>1292.6199999999999</c:v>
                </c:pt>
                <c:pt idx="2">
                  <c:v>101.78</c:v>
                </c:pt>
                <c:pt idx="3">
                  <c:v>29.81</c:v>
                </c:pt>
                <c:pt idx="4">
                  <c:v>28.3</c:v>
                </c:pt>
              </c:numCache>
            </c:numRef>
          </c:val>
        </c:ser>
        <c:dLbls>
          <c:showLegendKey val="0"/>
          <c:showVal val="0"/>
          <c:showCatName val="0"/>
          <c:showSerName val="0"/>
          <c:showPercent val="0"/>
          <c:showBubbleSize val="0"/>
        </c:dLbls>
        <c:gapWidth val="150"/>
        <c:axId val="304649920"/>
        <c:axId val="304650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151.6</c:v>
                </c:pt>
                <c:pt idx="1">
                  <c:v>246.4</c:v>
                </c:pt>
                <c:pt idx="2">
                  <c:v>49.23</c:v>
                </c:pt>
                <c:pt idx="3">
                  <c:v>44.37</c:v>
                </c:pt>
                <c:pt idx="4">
                  <c:v>50.66</c:v>
                </c:pt>
              </c:numCache>
            </c:numRef>
          </c:val>
          <c:smooth val="0"/>
        </c:ser>
        <c:dLbls>
          <c:showLegendKey val="0"/>
          <c:showVal val="0"/>
          <c:showCatName val="0"/>
          <c:showSerName val="0"/>
          <c:showPercent val="0"/>
          <c:showBubbleSize val="0"/>
        </c:dLbls>
        <c:marker val="1"/>
        <c:smooth val="0"/>
        <c:axId val="304649920"/>
        <c:axId val="304650312"/>
      </c:lineChart>
      <c:dateAx>
        <c:axId val="304649920"/>
        <c:scaling>
          <c:orientation val="minMax"/>
        </c:scaling>
        <c:delete val="1"/>
        <c:axPos val="b"/>
        <c:numFmt formatCode="ge" sourceLinked="1"/>
        <c:majorTickMark val="none"/>
        <c:minorTickMark val="none"/>
        <c:tickLblPos val="none"/>
        <c:crossAx val="304650312"/>
        <c:crosses val="autoZero"/>
        <c:auto val="1"/>
        <c:lblOffset val="100"/>
        <c:baseTimeUnit val="years"/>
      </c:dateAx>
      <c:valAx>
        <c:axId val="30465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64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1819.36</c:v>
                </c:pt>
                <c:pt idx="1">
                  <c:v>1694.83</c:v>
                </c:pt>
                <c:pt idx="2" formatCode="#,##0.00;&quot;△&quot;#,##0.00">
                  <c:v>0</c:v>
                </c:pt>
                <c:pt idx="3">
                  <c:v>1397.73</c:v>
                </c:pt>
                <c:pt idx="4">
                  <c:v>1269.3499999999999</c:v>
                </c:pt>
              </c:numCache>
            </c:numRef>
          </c:val>
        </c:ser>
        <c:dLbls>
          <c:showLegendKey val="0"/>
          <c:showVal val="0"/>
          <c:showCatName val="0"/>
          <c:showSerName val="0"/>
          <c:showPercent val="0"/>
          <c:showBubbleSize val="0"/>
        </c:dLbls>
        <c:gapWidth val="150"/>
        <c:axId val="304651488"/>
        <c:axId val="304651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304651488"/>
        <c:axId val="304651880"/>
      </c:lineChart>
      <c:dateAx>
        <c:axId val="304651488"/>
        <c:scaling>
          <c:orientation val="minMax"/>
        </c:scaling>
        <c:delete val="1"/>
        <c:axPos val="b"/>
        <c:numFmt formatCode="ge" sourceLinked="1"/>
        <c:majorTickMark val="none"/>
        <c:minorTickMark val="none"/>
        <c:tickLblPos val="none"/>
        <c:crossAx val="304651880"/>
        <c:crosses val="autoZero"/>
        <c:auto val="1"/>
        <c:lblOffset val="100"/>
        <c:baseTimeUnit val="years"/>
      </c:dateAx>
      <c:valAx>
        <c:axId val="30465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65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79.12</c:v>
                </c:pt>
                <c:pt idx="1">
                  <c:v>79.489999999999995</c:v>
                </c:pt>
                <c:pt idx="2">
                  <c:v>76.3</c:v>
                </c:pt>
                <c:pt idx="3">
                  <c:v>82.67</c:v>
                </c:pt>
                <c:pt idx="4">
                  <c:v>89.77</c:v>
                </c:pt>
              </c:numCache>
            </c:numRef>
          </c:val>
        </c:ser>
        <c:dLbls>
          <c:showLegendKey val="0"/>
          <c:showVal val="0"/>
          <c:showCatName val="0"/>
          <c:showSerName val="0"/>
          <c:showPercent val="0"/>
          <c:showBubbleSize val="0"/>
        </c:dLbls>
        <c:gapWidth val="150"/>
        <c:axId val="304564904"/>
        <c:axId val="3045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304564904"/>
        <c:axId val="304564512"/>
      </c:lineChart>
      <c:dateAx>
        <c:axId val="304564904"/>
        <c:scaling>
          <c:orientation val="minMax"/>
        </c:scaling>
        <c:delete val="1"/>
        <c:axPos val="b"/>
        <c:numFmt formatCode="ge" sourceLinked="1"/>
        <c:majorTickMark val="none"/>
        <c:minorTickMark val="none"/>
        <c:tickLblPos val="none"/>
        <c:crossAx val="304564512"/>
        <c:crosses val="autoZero"/>
        <c:auto val="1"/>
        <c:lblOffset val="100"/>
        <c:baseTimeUnit val="years"/>
      </c:dateAx>
      <c:valAx>
        <c:axId val="3045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56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204.69</c:v>
                </c:pt>
                <c:pt idx="1">
                  <c:v>204.82</c:v>
                </c:pt>
                <c:pt idx="2">
                  <c:v>212.37</c:v>
                </c:pt>
                <c:pt idx="3">
                  <c:v>197.02</c:v>
                </c:pt>
                <c:pt idx="4">
                  <c:v>181.4</c:v>
                </c:pt>
              </c:numCache>
            </c:numRef>
          </c:val>
        </c:ser>
        <c:dLbls>
          <c:showLegendKey val="0"/>
          <c:showVal val="0"/>
          <c:showCatName val="0"/>
          <c:showSerName val="0"/>
          <c:showPercent val="0"/>
          <c:showBubbleSize val="0"/>
        </c:dLbls>
        <c:gapWidth val="150"/>
        <c:axId val="304653056"/>
        <c:axId val="304653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304653056"/>
        <c:axId val="304653448"/>
      </c:lineChart>
      <c:dateAx>
        <c:axId val="304653056"/>
        <c:scaling>
          <c:orientation val="minMax"/>
        </c:scaling>
        <c:delete val="1"/>
        <c:axPos val="b"/>
        <c:numFmt formatCode="ge" sourceLinked="1"/>
        <c:majorTickMark val="none"/>
        <c:minorTickMark val="none"/>
        <c:tickLblPos val="none"/>
        <c:crossAx val="304653448"/>
        <c:crosses val="autoZero"/>
        <c:auto val="1"/>
        <c:lblOffset val="100"/>
        <c:baseTimeUnit val="years"/>
      </c:dateAx>
      <c:valAx>
        <c:axId val="30465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6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AF23" sqref="AF2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青森県　平川市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Cc2</v>
      </c>
      <c r="X8" s="73"/>
      <c r="Y8" s="73"/>
      <c r="Z8" s="73"/>
      <c r="AA8" s="73"/>
      <c r="AB8" s="73"/>
      <c r="AC8" s="73"/>
      <c r="AD8" s="74" t="s">
        <v>119</v>
      </c>
      <c r="AE8" s="74"/>
      <c r="AF8" s="74"/>
      <c r="AG8" s="74"/>
      <c r="AH8" s="74"/>
      <c r="AI8" s="74"/>
      <c r="AJ8" s="74"/>
      <c r="AK8" s="4"/>
      <c r="AL8" s="68">
        <f>データ!S6</f>
        <v>32013</v>
      </c>
      <c r="AM8" s="68"/>
      <c r="AN8" s="68"/>
      <c r="AO8" s="68"/>
      <c r="AP8" s="68"/>
      <c r="AQ8" s="68"/>
      <c r="AR8" s="68"/>
      <c r="AS8" s="68"/>
      <c r="AT8" s="67">
        <f>データ!T6</f>
        <v>346.01</v>
      </c>
      <c r="AU8" s="67"/>
      <c r="AV8" s="67"/>
      <c r="AW8" s="67"/>
      <c r="AX8" s="67"/>
      <c r="AY8" s="67"/>
      <c r="AZ8" s="67"/>
      <c r="BA8" s="67"/>
      <c r="BB8" s="67">
        <f>データ!U6</f>
        <v>92.52</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59.99</v>
      </c>
      <c r="J10" s="67"/>
      <c r="K10" s="67"/>
      <c r="L10" s="67"/>
      <c r="M10" s="67"/>
      <c r="N10" s="67"/>
      <c r="O10" s="67"/>
      <c r="P10" s="67">
        <f>データ!P6</f>
        <v>72.150000000000006</v>
      </c>
      <c r="Q10" s="67"/>
      <c r="R10" s="67"/>
      <c r="S10" s="67"/>
      <c r="T10" s="67"/>
      <c r="U10" s="67"/>
      <c r="V10" s="67"/>
      <c r="W10" s="67">
        <f>データ!Q6</f>
        <v>83.11</v>
      </c>
      <c r="X10" s="67"/>
      <c r="Y10" s="67"/>
      <c r="Z10" s="67"/>
      <c r="AA10" s="67"/>
      <c r="AB10" s="67"/>
      <c r="AC10" s="67"/>
      <c r="AD10" s="68">
        <f>データ!R6</f>
        <v>3065</v>
      </c>
      <c r="AE10" s="68"/>
      <c r="AF10" s="68"/>
      <c r="AG10" s="68"/>
      <c r="AH10" s="68"/>
      <c r="AI10" s="68"/>
      <c r="AJ10" s="68"/>
      <c r="AK10" s="2"/>
      <c r="AL10" s="68">
        <f>データ!V6</f>
        <v>23022</v>
      </c>
      <c r="AM10" s="68"/>
      <c r="AN10" s="68"/>
      <c r="AO10" s="68"/>
      <c r="AP10" s="68"/>
      <c r="AQ10" s="68"/>
      <c r="AR10" s="68"/>
      <c r="AS10" s="68"/>
      <c r="AT10" s="67">
        <f>データ!W6</f>
        <v>8.14</v>
      </c>
      <c r="AU10" s="67"/>
      <c r="AV10" s="67"/>
      <c r="AW10" s="67"/>
      <c r="AX10" s="67"/>
      <c r="AY10" s="67"/>
      <c r="AZ10" s="67"/>
      <c r="BA10" s="67"/>
      <c r="BB10" s="67">
        <f>データ!X6</f>
        <v>2828.26</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22101</v>
      </c>
      <c r="D6" s="34">
        <f t="shared" si="3"/>
        <v>46</v>
      </c>
      <c r="E6" s="34">
        <f t="shared" si="3"/>
        <v>17</v>
      </c>
      <c r="F6" s="34">
        <f t="shared" si="3"/>
        <v>1</v>
      </c>
      <c r="G6" s="34">
        <f t="shared" si="3"/>
        <v>0</v>
      </c>
      <c r="H6" s="34" t="str">
        <f t="shared" si="3"/>
        <v>青森県　平川市</v>
      </c>
      <c r="I6" s="34" t="str">
        <f t="shared" si="3"/>
        <v>法適用</v>
      </c>
      <c r="J6" s="34" t="str">
        <f t="shared" si="3"/>
        <v>下水道事業</v>
      </c>
      <c r="K6" s="34" t="str">
        <f t="shared" si="3"/>
        <v>公共下水道</v>
      </c>
      <c r="L6" s="34" t="str">
        <f t="shared" si="3"/>
        <v>Cc2</v>
      </c>
      <c r="M6" s="34">
        <f t="shared" si="3"/>
        <v>0</v>
      </c>
      <c r="N6" s="35" t="str">
        <f t="shared" si="3"/>
        <v>-</v>
      </c>
      <c r="O6" s="35">
        <f t="shared" si="3"/>
        <v>59.99</v>
      </c>
      <c r="P6" s="35">
        <f t="shared" si="3"/>
        <v>72.150000000000006</v>
      </c>
      <c r="Q6" s="35">
        <f t="shared" si="3"/>
        <v>83.11</v>
      </c>
      <c r="R6" s="35">
        <f t="shared" si="3"/>
        <v>3065</v>
      </c>
      <c r="S6" s="35">
        <f t="shared" si="3"/>
        <v>32013</v>
      </c>
      <c r="T6" s="35">
        <f t="shared" si="3"/>
        <v>346.01</v>
      </c>
      <c r="U6" s="35">
        <f t="shared" si="3"/>
        <v>92.52</v>
      </c>
      <c r="V6" s="35">
        <f t="shared" si="3"/>
        <v>23022</v>
      </c>
      <c r="W6" s="35">
        <f t="shared" si="3"/>
        <v>8.14</v>
      </c>
      <c r="X6" s="35">
        <f t="shared" si="3"/>
        <v>2828.26</v>
      </c>
      <c r="Y6" s="36">
        <f>IF(Y7="",NA(),Y7)</f>
        <v>99.07</v>
      </c>
      <c r="Z6" s="36">
        <f t="shared" ref="Z6:AH6" si="4">IF(Z7="",NA(),Z7)</f>
        <v>99.23</v>
      </c>
      <c r="AA6" s="36">
        <f t="shared" si="4"/>
        <v>98.62</v>
      </c>
      <c r="AB6" s="36">
        <f t="shared" si="4"/>
        <v>101.64</v>
      </c>
      <c r="AC6" s="36">
        <f t="shared" si="4"/>
        <v>102.23</v>
      </c>
      <c r="AD6" s="36">
        <f t="shared" si="4"/>
        <v>102.83</v>
      </c>
      <c r="AE6" s="36">
        <f t="shared" si="4"/>
        <v>102.73</v>
      </c>
      <c r="AF6" s="36">
        <f t="shared" si="4"/>
        <v>108.56</v>
      </c>
      <c r="AG6" s="36">
        <f t="shared" si="4"/>
        <v>109.12</v>
      </c>
      <c r="AH6" s="36">
        <f t="shared" si="4"/>
        <v>106.85</v>
      </c>
      <c r="AI6" s="35" t="str">
        <f>IF(AI7="","",IF(AI7="-","【-】","【"&amp;SUBSTITUTE(TEXT(AI7,"#,##0.00"),"-","△")&amp;"】"))</f>
        <v>【108.57】</v>
      </c>
      <c r="AJ6" s="36">
        <f>IF(AJ7="",NA(),AJ7)</f>
        <v>15.32</v>
      </c>
      <c r="AK6" s="36">
        <f t="shared" ref="AK6:AS6" si="5">IF(AK7="",NA(),AK7)</f>
        <v>17.21</v>
      </c>
      <c r="AL6" s="36">
        <f t="shared" si="5"/>
        <v>21.85</v>
      </c>
      <c r="AM6" s="36">
        <f t="shared" si="5"/>
        <v>17.91</v>
      </c>
      <c r="AN6" s="36">
        <f t="shared" si="5"/>
        <v>13.53</v>
      </c>
      <c r="AO6" s="36">
        <f t="shared" si="5"/>
        <v>146.78</v>
      </c>
      <c r="AP6" s="36">
        <f t="shared" si="5"/>
        <v>149.66</v>
      </c>
      <c r="AQ6" s="36">
        <f t="shared" si="5"/>
        <v>100.32</v>
      </c>
      <c r="AR6" s="36">
        <f t="shared" si="5"/>
        <v>116.49</v>
      </c>
      <c r="AS6" s="36">
        <f t="shared" si="5"/>
        <v>92.92</v>
      </c>
      <c r="AT6" s="35" t="str">
        <f>IF(AT7="","",IF(AT7="-","【-】","【"&amp;SUBSTITUTE(TEXT(AT7,"#,##0.00"),"-","△")&amp;"】"))</f>
        <v>【4.38】</v>
      </c>
      <c r="AU6" s="36">
        <f>IF(AU7="",NA(),AU7)</f>
        <v>174.64</v>
      </c>
      <c r="AV6" s="36">
        <f t="shared" ref="AV6:BD6" si="6">IF(AV7="",NA(),AV7)</f>
        <v>1292.6199999999999</v>
      </c>
      <c r="AW6" s="36">
        <f t="shared" si="6"/>
        <v>101.78</v>
      </c>
      <c r="AX6" s="36">
        <f t="shared" si="6"/>
        <v>29.81</v>
      </c>
      <c r="AY6" s="36">
        <f t="shared" si="6"/>
        <v>28.3</v>
      </c>
      <c r="AZ6" s="36">
        <f t="shared" si="6"/>
        <v>151.6</v>
      </c>
      <c r="BA6" s="36">
        <f t="shared" si="6"/>
        <v>246.4</v>
      </c>
      <c r="BB6" s="36">
        <f t="shared" si="6"/>
        <v>49.23</v>
      </c>
      <c r="BC6" s="36">
        <f t="shared" si="6"/>
        <v>44.37</v>
      </c>
      <c r="BD6" s="36">
        <f t="shared" si="6"/>
        <v>50.66</v>
      </c>
      <c r="BE6" s="35" t="str">
        <f>IF(BE7="","",IF(BE7="-","【-】","【"&amp;SUBSTITUTE(TEXT(BE7,"#,##0.00"),"-","△")&amp;"】"))</f>
        <v>【59.95】</v>
      </c>
      <c r="BF6" s="36">
        <f>IF(BF7="",NA(),BF7)</f>
        <v>1819.36</v>
      </c>
      <c r="BG6" s="36">
        <f t="shared" ref="BG6:BO6" si="7">IF(BG7="",NA(),BG7)</f>
        <v>1694.83</v>
      </c>
      <c r="BH6" s="35">
        <f t="shared" si="7"/>
        <v>0</v>
      </c>
      <c r="BI6" s="36">
        <f t="shared" si="7"/>
        <v>1397.73</v>
      </c>
      <c r="BJ6" s="36">
        <f t="shared" si="7"/>
        <v>1269.3499999999999</v>
      </c>
      <c r="BK6" s="36">
        <f t="shared" si="7"/>
        <v>1273.52</v>
      </c>
      <c r="BL6" s="36">
        <f t="shared" si="7"/>
        <v>1209.95</v>
      </c>
      <c r="BM6" s="36">
        <f t="shared" si="7"/>
        <v>1136.5</v>
      </c>
      <c r="BN6" s="36">
        <f t="shared" si="7"/>
        <v>1118.56</v>
      </c>
      <c r="BO6" s="36">
        <f t="shared" si="7"/>
        <v>1111.31</v>
      </c>
      <c r="BP6" s="35" t="str">
        <f>IF(BP7="","",IF(BP7="-","【-】","【"&amp;SUBSTITUTE(TEXT(BP7,"#,##0.00"),"-","△")&amp;"】"))</f>
        <v>【728.30】</v>
      </c>
      <c r="BQ6" s="36">
        <f>IF(BQ7="",NA(),BQ7)</f>
        <v>79.12</v>
      </c>
      <c r="BR6" s="36">
        <f t="shared" ref="BR6:BZ6" si="8">IF(BR7="",NA(),BR7)</f>
        <v>79.489999999999995</v>
      </c>
      <c r="BS6" s="36">
        <f t="shared" si="8"/>
        <v>76.3</v>
      </c>
      <c r="BT6" s="36">
        <f t="shared" si="8"/>
        <v>82.67</v>
      </c>
      <c r="BU6" s="36">
        <f t="shared" si="8"/>
        <v>89.77</v>
      </c>
      <c r="BV6" s="36">
        <f t="shared" si="8"/>
        <v>67.849999999999994</v>
      </c>
      <c r="BW6" s="36">
        <f t="shared" si="8"/>
        <v>69.48</v>
      </c>
      <c r="BX6" s="36">
        <f t="shared" si="8"/>
        <v>71.650000000000006</v>
      </c>
      <c r="BY6" s="36">
        <f t="shared" si="8"/>
        <v>72.33</v>
      </c>
      <c r="BZ6" s="36">
        <f t="shared" si="8"/>
        <v>75.540000000000006</v>
      </c>
      <c r="CA6" s="35" t="str">
        <f>IF(CA7="","",IF(CA7="-","【-】","【"&amp;SUBSTITUTE(TEXT(CA7,"#,##0.00"),"-","△")&amp;"】"))</f>
        <v>【100.04】</v>
      </c>
      <c r="CB6" s="36">
        <f>IF(CB7="",NA(),CB7)</f>
        <v>204.69</v>
      </c>
      <c r="CC6" s="36">
        <f t="shared" ref="CC6:CK6" si="9">IF(CC7="",NA(),CC7)</f>
        <v>204.82</v>
      </c>
      <c r="CD6" s="36">
        <f t="shared" si="9"/>
        <v>212.37</v>
      </c>
      <c r="CE6" s="36">
        <f t="shared" si="9"/>
        <v>197.02</v>
      </c>
      <c r="CF6" s="36">
        <f t="shared" si="9"/>
        <v>181.4</v>
      </c>
      <c r="CG6" s="36">
        <f t="shared" si="9"/>
        <v>224.94</v>
      </c>
      <c r="CH6" s="36">
        <f t="shared" si="9"/>
        <v>220.67</v>
      </c>
      <c r="CI6" s="36">
        <f t="shared" si="9"/>
        <v>217.82</v>
      </c>
      <c r="CJ6" s="36">
        <f t="shared" si="9"/>
        <v>215.28</v>
      </c>
      <c r="CK6" s="36">
        <f t="shared" si="9"/>
        <v>207.96</v>
      </c>
      <c r="CL6" s="35" t="str">
        <f>IF(CL7="","",IF(CL7="-","【-】","【"&amp;SUBSTITUTE(TEXT(CL7,"#,##0.00"),"-","△")&amp;"】"))</f>
        <v>【137.82】</v>
      </c>
      <c r="CM6" s="36" t="str">
        <f>IF(CM7="",NA(),CM7)</f>
        <v>-</v>
      </c>
      <c r="CN6" s="36" t="str">
        <f t="shared" ref="CN6:CV6" si="10">IF(CN7="",NA(),CN7)</f>
        <v>-</v>
      </c>
      <c r="CO6" s="36" t="str">
        <f t="shared" si="10"/>
        <v>-</v>
      </c>
      <c r="CP6" s="36" t="str">
        <f t="shared" si="10"/>
        <v>-</v>
      </c>
      <c r="CQ6" s="36" t="str">
        <f t="shared" si="10"/>
        <v>-</v>
      </c>
      <c r="CR6" s="36">
        <f t="shared" si="10"/>
        <v>55.41</v>
      </c>
      <c r="CS6" s="36">
        <f t="shared" si="10"/>
        <v>55.81</v>
      </c>
      <c r="CT6" s="36">
        <f t="shared" si="10"/>
        <v>54.44</v>
      </c>
      <c r="CU6" s="36">
        <f t="shared" si="10"/>
        <v>54.67</v>
      </c>
      <c r="CV6" s="36">
        <f t="shared" si="10"/>
        <v>53.51</v>
      </c>
      <c r="CW6" s="35" t="str">
        <f>IF(CW7="","",IF(CW7="-","【-】","【"&amp;SUBSTITUTE(TEXT(CW7,"#,##0.00"),"-","△")&amp;"】"))</f>
        <v>【60.09】</v>
      </c>
      <c r="CX6" s="36">
        <f>IF(CX7="",NA(),CX7)</f>
        <v>78.599999999999994</v>
      </c>
      <c r="CY6" s="36">
        <f t="shared" ref="CY6:DG6" si="11">IF(CY7="",NA(),CY7)</f>
        <v>79.150000000000006</v>
      </c>
      <c r="CZ6" s="36">
        <f t="shared" si="11"/>
        <v>80.61</v>
      </c>
      <c r="DA6" s="36">
        <f t="shared" si="11"/>
        <v>80.87</v>
      </c>
      <c r="DB6" s="36">
        <f t="shared" si="11"/>
        <v>81.73</v>
      </c>
      <c r="DC6" s="36">
        <f t="shared" si="11"/>
        <v>84.12</v>
      </c>
      <c r="DD6" s="36">
        <f t="shared" si="11"/>
        <v>84.41</v>
      </c>
      <c r="DE6" s="36">
        <f t="shared" si="11"/>
        <v>84.2</v>
      </c>
      <c r="DF6" s="36">
        <f t="shared" si="11"/>
        <v>83.8</v>
      </c>
      <c r="DG6" s="36">
        <f t="shared" si="11"/>
        <v>83.91</v>
      </c>
      <c r="DH6" s="35" t="str">
        <f>IF(DH7="","",IF(DH7="-","【-】","【"&amp;SUBSTITUTE(TEXT(DH7,"#,##0.00"),"-","△")&amp;"】"))</f>
        <v>【94.90】</v>
      </c>
      <c r="DI6" s="36">
        <f>IF(DI7="",NA(),DI7)</f>
        <v>7.15</v>
      </c>
      <c r="DJ6" s="36">
        <f t="shared" ref="DJ6:DR6" si="12">IF(DJ7="",NA(),DJ7)</f>
        <v>8.57</v>
      </c>
      <c r="DK6" s="36">
        <f t="shared" si="12"/>
        <v>17.13</v>
      </c>
      <c r="DL6" s="36">
        <f t="shared" si="12"/>
        <v>19.55</v>
      </c>
      <c r="DM6" s="36">
        <f t="shared" si="12"/>
        <v>21.96</v>
      </c>
      <c r="DN6" s="36">
        <f t="shared" si="12"/>
        <v>10.46</v>
      </c>
      <c r="DO6" s="36">
        <f t="shared" si="12"/>
        <v>11.39</v>
      </c>
      <c r="DP6" s="36">
        <f t="shared" si="12"/>
        <v>21.28</v>
      </c>
      <c r="DQ6" s="36">
        <f t="shared" si="12"/>
        <v>23.95</v>
      </c>
      <c r="DR6" s="36">
        <f t="shared" si="12"/>
        <v>21.09</v>
      </c>
      <c r="DS6" s="35" t="str">
        <f>IF(DS7="","",IF(DS7="-","【-】","【"&amp;SUBSTITUTE(TEXT(DS7,"#,##0.00"),"-","△")&amp;"】"))</f>
        <v>【37.36】</v>
      </c>
      <c r="DT6" s="35">
        <f>IF(DT7="",NA(),DT7)</f>
        <v>0</v>
      </c>
      <c r="DU6" s="35">
        <f t="shared" ref="DU6:EC6" si="13">IF(DU7="",NA(),DU7)</f>
        <v>0</v>
      </c>
      <c r="DV6" s="35">
        <f t="shared" si="13"/>
        <v>0</v>
      </c>
      <c r="DW6" s="35">
        <f t="shared" si="13"/>
        <v>0</v>
      </c>
      <c r="DX6" s="35">
        <f t="shared" si="13"/>
        <v>0</v>
      </c>
      <c r="DY6" s="36">
        <f t="shared" si="13"/>
        <v>0.66</v>
      </c>
      <c r="DZ6" s="36">
        <f t="shared" si="13"/>
        <v>0.78</v>
      </c>
      <c r="EA6" s="35">
        <f t="shared" si="13"/>
        <v>0</v>
      </c>
      <c r="EB6" s="35">
        <f t="shared" si="13"/>
        <v>0</v>
      </c>
      <c r="EC6" s="35">
        <f t="shared" si="13"/>
        <v>0</v>
      </c>
      <c r="ED6" s="35" t="str">
        <f>IF(ED7="","",IF(ED7="-","【-】","【"&amp;SUBSTITUTE(TEXT(ED7,"#,##0.00"),"-","△")&amp;"】"))</f>
        <v>【4.96】</v>
      </c>
      <c r="EE6" s="35">
        <f>IF(EE7="",NA(),EE7)</f>
        <v>0</v>
      </c>
      <c r="EF6" s="35">
        <f t="shared" ref="EF6:EN6" si="14">IF(EF7="",NA(),EF7)</f>
        <v>0</v>
      </c>
      <c r="EG6" s="35">
        <f t="shared" si="14"/>
        <v>0</v>
      </c>
      <c r="EH6" s="35">
        <f t="shared" si="14"/>
        <v>0</v>
      </c>
      <c r="EI6" s="35">
        <f t="shared" si="14"/>
        <v>0</v>
      </c>
      <c r="EJ6" s="36">
        <f t="shared" si="14"/>
        <v>0.1</v>
      </c>
      <c r="EK6" s="36">
        <f t="shared" si="14"/>
        <v>7.0000000000000007E-2</v>
      </c>
      <c r="EL6" s="36">
        <f t="shared" si="14"/>
        <v>0.04</v>
      </c>
      <c r="EM6" s="36">
        <f t="shared" si="14"/>
        <v>0.11</v>
      </c>
      <c r="EN6" s="36">
        <f t="shared" si="14"/>
        <v>0.15</v>
      </c>
      <c r="EO6" s="35" t="str">
        <f>IF(EO7="","",IF(EO7="-","【-】","【"&amp;SUBSTITUTE(TEXT(EO7,"#,##0.00"),"-","△")&amp;"】"))</f>
        <v>【0.27】</v>
      </c>
    </row>
    <row r="7" spans="1:148" s="37" customFormat="1" x14ac:dyDescent="0.15">
      <c r="A7" s="29"/>
      <c r="B7" s="38">
        <v>2016</v>
      </c>
      <c r="C7" s="38">
        <v>22101</v>
      </c>
      <c r="D7" s="38">
        <v>46</v>
      </c>
      <c r="E7" s="38">
        <v>17</v>
      </c>
      <c r="F7" s="38">
        <v>1</v>
      </c>
      <c r="G7" s="38">
        <v>0</v>
      </c>
      <c r="H7" s="38" t="s">
        <v>108</v>
      </c>
      <c r="I7" s="38" t="s">
        <v>109</v>
      </c>
      <c r="J7" s="38" t="s">
        <v>110</v>
      </c>
      <c r="K7" s="38" t="s">
        <v>111</v>
      </c>
      <c r="L7" s="38" t="s">
        <v>112</v>
      </c>
      <c r="M7" s="38"/>
      <c r="N7" s="39" t="s">
        <v>113</v>
      </c>
      <c r="O7" s="39">
        <v>59.99</v>
      </c>
      <c r="P7" s="39">
        <v>72.150000000000006</v>
      </c>
      <c r="Q7" s="39">
        <v>83.11</v>
      </c>
      <c r="R7" s="39">
        <v>3065</v>
      </c>
      <c r="S7" s="39">
        <v>32013</v>
      </c>
      <c r="T7" s="39">
        <v>346.01</v>
      </c>
      <c r="U7" s="39">
        <v>92.52</v>
      </c>
      <c r="V7" s="39">
        <v>23022</v>
      </c>
      <c r="W7" s="39">
        <v>8.14</v>
      </c>
      <c r="X7" s="39">
        <v>2828.26</v>
      </c>
      <c r="Y7" s="39">
        <v>99.07</v>
      </c>
      <c r="Z7" s="39">
        <v>99.23</v>
      </c>
      <c r="AA7" s="39">
        <v>98.62</v>
      </c>
      <c r="AB7" s="39">
        <v>101.64</v>
      </c>
      <c r="AC7" s="39">
        <v>102.23</v>
      </c>
      <c r="AD7" s="39">
        <v>102.83</v>
      </c>
      <c r="AE7" s="39">
        <v>102.73</v>
      </c>
      <c r="AF7" s="39">
        <v>108.56</v>
      </c>
      <c r="AG7" s="39">
        <v>109.12</v>
      </c>
      <c r="AH7" s="39">
        <v>106.85</v>
      </c>
      <c r="AI7" s="39">
        <v>108.57</v>
      </c>
      <c r="AJ7" s="39">
        <v>15.32</v>
      </c>
      <c r="AK7" s="39">
        <v>17.21</v>
      </c>
      <c r="AL7" s="39">
        <v>21.85</v>
      </c>
      <c r="AM7" s="39">
        <v>17.91</v>
      </c>
      <c r="AN7" s="39">
        <v>13.53</v>
      </c>
      <c r="AO7" s="39">
        <v>146.78</v>
      </c>
      <c r="AP7" s="39">
        <v>149.66</v>
      </c>
      <c r="AQ7" s="39">
        <v>100.32</v>
      </c>
      <c r="AR7" s="39">
        <v>116.49</v>
      </c>
      <c r="AS7" s="39">
        <v>92.92</v>
      </c>
      <c r="AT7" s="39">
        <v>4.38</v>
      </c>
      <c r="AU7" s="39">
        <v>174.64</v>
      </c>
      <c r="AV7" s="39">
        <v>1292.6199999999999</v>
      </c>
      <c r="AW7" s="39">
        <v>101.78</v>
      </c>
      <c r="AX7" s="39">
        <v>29.81</v>
      </c>
      <c r="AY7" s="39">
        <v>28.3</v>
      </c>
      <c r="AZ7" s="39">
        <v>151.6</v>
      </c>
      <c r="BA7" s="39">
        <v>246.4</v>
      </c>
      <c r="BB7" s="39">
        <v>49.23</v>
      </c>
      <c r="BC7" s="39">
        <v>44.37</v>
      </c>
      <c r="BD7" s="39">
        <v>50.66</v>
      </c>
      <c r="BE7" s="39">
        <v>59.95</v>
      </c>
      <c r="BF7" s="39">
        <v>1819.36</v>
      </c>
      <c r="BG7" s="39">
        <v>1694.83</v>
      </c>
      <c r="BH7" s="39">
        <v>0</v>
      </c>
      <c r="BI7" s="39">
        <v>1397.73</v>
      </c>
      <c r="BJ7" s="39">
        <v>1269.3499999999999</v>
      </c>
      <c r="BK7" s="39">
        <v>1273.52</v>
      </c>
      <c r="BL7" s="39">
        <v>1209.95</v>
      </c>
      <c r="BM7" s="39">
        <v>1136.5</v>
      </c>
      <c r="BN7" s="39">
        <v>1118.56</v>
      </c>
      <c r="BO7" s="39">
        <v>1111.31</v>
      </c>
      <c r="BP7" s="39">
        <v>728.3</v>
      </c>
      <c r="BQ7" s="39">
        <v>79.12</v>
      </c>
      <c r="BR7" s="39">
        <v>79.489999999999995</v>
      </c>
      <c r="BS7" s="39">
        <v>76.3</v>
      </c>
      <c r="BT7" s="39">
        <v>82.67</v>
      </c>
      <c r="BU7" s="39">
        <v>89.77</v>
      </c>
      <c r="BV7" s="39">
        <v>67.849999999999994</v>
      </c>
      <c r="BW7" s="39">
        <v>69.48</v>
      </c>
      <c r="BX7" s="39">
        <v>71.650000000000006</v>
      </c>
      <c r="BY7" s="39">
        <v>72.33</v>
      </c>
      <c r="BZ7" s="39">
        <v>75.540000000000006</v>
      </c>
      <c r="CA7" s="39">
        <v>100.04</v>
      </c>
      <c r="CB7" s="39">
        <v>204.69</v>
      </c>
      <c r="CC7" s="39">
        <v>204.82</v>
      </c>
      <c r="CD7" s="39">
        <v>212.37</v>
      </c>
      <c r="CE7" s="39">
        <v>197.02</v>
      </c>
      <c r="CF7" s="39">
        <v>181.4</v>
      </c>
      <c r="CG7" s="39">
        <v>224.94</v>
      </c>
      <c r="CH7" s="39">
        <v>220.67</v>
      </c>
      <c r="CI7" s="39">
        <v>217.82</v>
      </c>
      <c r="CJ7" s="39">
        <v>215.28</v>
      </c>
      <c r="CK7" s="39">
        <v>207.96</v>
      </c>
      <c r="CL7" s="39">
        <v>137.82</v>
      </c>
      <c r="CM7" s="39" t="s">
        <v>113</v>
      </c>
      <c r="CN7" s="39" t="s">
        <v>113</v>
      </c>
      <c r="CO7" s="39" t="s">
        <v>113</v>
      </c>
      <c r="CP7" s="39" t="s">
        <v>113</v>
      </c>
      <c r="CQ7" s="39" t="s">
        <v>113</v>
      </c>
      <c r="CR7" s="39">
        <v>55.41</v>
      </c>
      <c r="CS7" s="39">
        <v>55.81</v>
      </c>
      <c r="CT7" s="39">
        <v>54.44</v>
      </c>
      <c r="CU7" s="39">
        <v>54.67</v>
      </c>
      <c r="CV7" s="39">
        <v>53.51</v>
      </c>
      <c r="CW7" s="39">
        <v>60.09</v>
      </c>
      <c r="CX7" s="39">
        <v>78.599999999999994</v>
      </c>
      <c r="CY7" s="39">
        <v>79.150000000000006</v>
      </c>
      <c r="CZ7" s="39">
        <v>80.61</v>
      </c>
      <c r="DA7" s="39">
        <v>80.87</v>
      </c>
      <c r="DB7" s="39">
        <v>81.73</v>
      </c>
      <c r="DC7" s="39">
        <v>84.12</v>
      </c>
      <c r="DD7" s="39">
        <v>84.41</v>
      </c>
      <c r="DE7" s="39">
        <v>84.2</v>
      </c>
      <c r="DF7" s="39">
        <v>83.8</v>
      </c>
      <c r="DG7" s="39">
        <v>83.91</v>
      </c>
      <c r="DH7" s="39">
        <v>94.9</v>
      </c>
      <c r="DI7" s="39">
        <v>7.15</v>
      </c>
      <c r="DJ7" s="39">
        <v>8.57</v>
      </c>
      <c r="DK7" s="39">
        <v>17.13</v>
      </c>
      <c r="DL7" s="39">
        <v>19.55</v>
      </c>
      <c r="DM7" s="39">
        <v>21.96</v>
      </c>
      <c r="DN7" s="39">
        <v>10.46</v>
      </c>
      <c r="DO7" s="39">
        <v>11.39</v>
      </c>
      <c r="DP7" s="39">
        <v>21.28</v>
      </c>
      <c r="DQ7" s="39">
        <v>23.95</v>
      </c>
      <c r="DR7" s="39">
        <v>21.09</v>
      </c>
      <c r="DS7" s="39">
        <v>37.36</v>
      </c>
      <c r="DT7" s="39">
        <v>0</v>
      </c>
      <c r="DU7" s="39">
        <v>0</v>
      </c>
      <c r="DV7" s="39">
        <v>0</v>
      </c>
      <c r="DW7" s="39">
        <v>0</v>
      </c>
      <c r="DX7" s="39">
        <v>0</v>
      </c>
      <c r="DY7" s="39">
        <v>0.66</v>
      </c>
      <c r="DZ7" s="39">
        <v>0.78</v>
      </c>
      <c r="EA7" s="39">
        <v>0</v>
      </c>
      <c r="EB7" s="39">
        <v>0</v>
      </c>
      <c r="EC7" s="39">
        <v>0</v>
      </c>
      <c r="ED7" s="39">
        <v>4.96</v>
      </c>
      <c r="EE7" s="39">
        <v>0</v>
      </c>
      <c r="EF7" s="39">
        <v>0</v>
      </c>
      <c r="EG7" s="39">
        <v>0</v>
      </c>
      <c r="EH7" s="39">
        <v>0</v>
      </c>
      <c r="EI7" s="39">
        <v>0</v>
      </c>
      <c r="EJ7" s="39">
        <v>0.1</v>
      </c>
      <c r="EK7" s="39">
        <v>7.0000000000000007E-2</v>
      </c>
      <c r="EL7" s="39">
        <v>0.04</v>
      </c>
      <c r="EM7" s="39">
        <v>0.11</v>
      </c>
      <c r="EN7" s="39">
        <v>0.15</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2018-02-05T23:07:39Z</cp:lastPrinted>
  <dcterms:created xsi:type="dcterms:W3CDTF">2017-12-25T01:49:41Z</dcterms:created>
  <dcterms:modified xsi:type="dcterms:W3CDTF">2018-02-06T06:07:48Z</dcterms:modified>
  <cp:category/>
</cp:coreProperties>
</file>