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300_理財\305 経営比較分析表の策定\Ｈ２９\06_経営比較分析表の分析等依頼（水道・下水道・交通）\06_確認作業完了原稿\05_法非適用・下水道事業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E86" i="4"/>
  <c r="AT10" i="4"/>
  <c r="AL10" i="4"/>
  <c r="P10" i="4"/>
  <c r="I10" i="4"/>
  <c r="B10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<sst xmlns="http://schemas.openxmlformats.org/spreadsheetml/2006/main" count="240" uniqueCount="125">
  <si>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</si>
  <si>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</si>
  <si>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</si>
  <si>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</si>
  <si>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</si>
  <si>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</si>
  <si>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</si>
  <si>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</si>
  <si>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</si>
  <si>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</si>
  <si>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</si>
  <si>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</si>
  <si>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</si>
  <si>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</si>
  <si>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</si>
  <si>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</si>
  <si>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</si>
  <si>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</si>
  <si>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</si>
  <si>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</si>
  <si>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</si>
  <si>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</si>
  <si>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</si>
  <si>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</si>
  <si>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</si>
  <si>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</si>
  <si>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</si>
  <si>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</si>
  <si>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</si>
  <si>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</si>
  <si>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</si>
  <si>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</si>
  <si>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</si>
  <si>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</si>
  <si>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</si>
  <si>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</si>
  <si>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</si>
  <si>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</si>
  <si>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</si>
  <si>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</si>
  <si>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</si>
  <si>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</si>
  <si>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</si>
  <si>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</si>
  <si>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</si>
  <si>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</si>
  <si>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</si>
  <si>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</si>
  <si>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</si>
  <si>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</si>
  <si>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</si>
  <si>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</si>
  <si>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</si>
  <si>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</si>
  <si>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</si>
  <si>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</si>
  <si>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</si>
  <si>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</si>
  <si>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</si>
  <si>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</si>
  <si>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</si>
  <si>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</si>
  <si>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</si>
  <si>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</si>
  <si>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</si>
  <si>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</si>
  <si>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</si>
  <si>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</si>
  <si>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</si>
  <si>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</si>
  <si>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</si>
  <si>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</si>
  <si>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</si>
  <si>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</si>
  <si>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</si>
  <si>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</si>
  <si>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</si>
  <si>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</si>
  <si>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</si>
  <si>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</si>
  <si>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</si>
  <si>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</si>
  <si>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</si>
  <si>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</si>
  <si>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</si>
  <si>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</si>
  <si>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</si>
  <si>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</si>
  <si>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</si>
  <si>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</si>
  <si>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</si>
  <si>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</si>
  <si>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</si>
  <si>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</si>
  <si>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</si>
  <si>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</si>
  <si>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</si>
  <si>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</si>
  <si>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</si>
  <si>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</si>
  <si>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</si>
  <si>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</si>
  <si>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</si>
  <si>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</si>
  <si>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</si>
  <si>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</si>
  <si>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</si>
  <si>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</si>
  <si>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</si>
  <si>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青森県　階上町</t>
  </si>
  <si>
    <t>法非適用</t>
  </si>
  <si>
    <t>下水道事業</t>
  </si>
  <si>
    <t>公共下水道</t>
  </si>
  <si>
    <t>Cd3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</si>
  <si>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</si>
  <si>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</si>
  <si>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</si>
  <si>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</si>
  <si>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</si>
  <si>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</si>
  <si>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</si>
  <si>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・一部供用開始してから年数が経っておらず、管渠更新は行っていない。
・今後、点検計画を作成し、適正な老朽化対策を進めていく。</t>
    <phoneticPr fontId="4"/>
  </si>
  <si>
    <t>・認可区域内整備途中であり、経営状況を把握しながら今後計画の見直しを行い、早期整備完了を目指す。
・整備完了により、経営状況が類似団体と同程度になるよう、維持管理費等経費削減や接続率の向上に努め、経営改善を図っていく必要がある。</t>
    <phoneticPr fontId="4"/>
  </si>
  <si>
    <t>非設置</t>
    <rPh sb="0" eb="1">
      <t>ヒ</t>
    </rPh>
    <rPh sb="1" eb="3">
      <t>セッチ</t>
    </rPh>
    <phoneticPr fontId="4"/>
  </si>
  <si>
    <t>・収益的収支比率は、80%台を推移しており、赤字収支が続いている状況である。
・汚水処理原価は類似団体と比較してほぼ2倍と高く、経費回収率は半分以下と、依然として著しく低い状況が続いている。
・企業債残高対事業規模比率は減少傾向であるが、類似団体と比較すると高い状況が続いている。
・施設利用率及び水洗化率は増加傾向にあり、類似団体と同程度の数値となっている。
・認可区域内整備途中であり、整備完了区域から随時接続推進を行い、適正な使用料収入の確保に努め、経営効率の向上を目指す。</t>
    <rPh sb="13" eb="14">
      <t>ダイ</t>
    </rPh>
    <rPh sb="32" eb="34">
      <t>ジョウキョウ</t>
    </rPh>
    <rPh sb="124" eb="126">
      <t>ヒカク</t>
    </rPh>
    <rPh sb="129" eb="130">
      <t>タカ</t>
    </rPh>
    <rPh sb="131" eb="133">
      <t>ジョウキョウ</t>
    </rPh>
    <rPh sb="134" eb="135">
      <t>ツヅ</t>
    </rPh>
    <rPh sb="167" eb="170">
      <t>ドウテイド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</si>
</sst>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164952"/>
        <c:axId val="196065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0.19</c:v>
                </c:pt>
                <c:pt idx="2">
                  <c:v>0.16</c:v>
                </c:pt>
                <c:pt idx="3">
                  <c:v>0.33</c:v>
                </c:pt>
                <c:pt idx="4">
                  <c:v>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164952"/>
        <c:axId val="196065376"/>
      </c:lineChart>
      <c:dateAx>
        <c:axId val="195164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065376"/>
        <c:crosses val="autoZero"/>
        <c:auto val="1"/>
        <c:lblOffset val="100"/>
        <c:baseTimeUnit val="years"/>
      </c:dateAx>
      <c:valAx>
        <c:axId val="196065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164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28.83</c:v>
                </c:pt>
                <c:pt idx="1">
                  <c:v>28.83</c:v>
                </c:pt>
                <c:pt idx="2">
                  <c:v>28.83</c:v>
                </c:pt>
                <c:pt idx="3">
                  <c:v>37.17</c:v>
                </c:pt>
                <c:pt idx="4">
                  <c:v>41.5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187968"/>
        <c:axId val="196188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40.07</c:v>
                </c:pt>
                <c:pt idx="1">
                  <c:v>39.92</c:v>
                </c:pt>
                <c:pt idx="2">
                  <c:v>41.63</c:v>
                </c:pt>
                <c:pt idx="3">
                  <c:v>44.89</c:v>
                </c:pt>
                <c:pt idx="4">
                  <c:v>41.28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187968"/>
        <c:axId val="196188360"/>
      </c:lineChart>
      <c:dateAx>
        <c:axId val="196187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188360"/>
        <c:crosses val="autoZero"/>
        <c:auto val="1"/>
        <c:lblOffset val="100"/>
        <c:baseTimeUnit val="years"/>
      </c:dateAx>
      <c:valAx>
        <c:axId val="196188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6187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46.55</c:v>
                </c:pt>
                <c:pt idx="1">
                  <c:v>51.53</c:v>
                </c:pt>
                <c:pt idx="2">
                  <c:v>51.51</c:v>
                </c:pt>
                <c:pt idx="3">
                  <c:v>52.38</c:v>
                </c:pt>
                <c:pt idx="4">
                  <c:v>57.8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189536"/>
        <c:axId val="19673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</c:v>
                </c:pt>
                <c:pt idx="1">
                  <c:v>65.86</c:v>
                </c:pt>
                <c:pt idx="2">
                  <c:v>66.33</c:v>
                </c:pt>
                <c:pt idx="3">
                  <c:v>64.89</c:v>
                </c:pt>
                <c:pt idx="4">
                  <c:v>61.3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189536"/>
        <c:axId val="196731616"/>
      </c:lineChart>
      <c:dateAx>
        <c:axId val="196189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731616"/>
        <c:crosses val="autoZero"/>
        <c:auto val="1"/>
        <c:lblOffset val="100"/>
        <c:baseTimeUnit val="years"/>
      </c:dateAx>
      <c:valAx>
        <c:axId val="19673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6189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76.37</c:v>
                </c:pt>
                <c:pt idx="1">
                  <c:v>80.22</c:v>
                </c:pt>
                <c:pt idx="2">
                  <c:v>88.48</c:v>
                </c:pt>
                <c:pt idx="3">
                  <c:v>88.09</c:v>
                </c:pt>
                <c:pt idx="4">
                  <c:v>81.599999999999994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119032"/>
        <c:axId val="196119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119032"/>
        <c:axId val="196119416"/>
      </c:lineChart>
      <c:dateAx>
        <c:axId val="196119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119416"/>
        <c:crosses val="autoZero"/>
        <c:auto val="1"/>
        <c:lblOffset val="100"/>
        <c:baseTimeUnit val="years"/>
      </c:dateAx>
      <c:valAx>
        <c:axId val="196119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6119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834440"/>
        <c:axId val="195834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834440"/>
        <c:axId val="195834824"/>
      </c:lineChart>
      <c:dateAx>
        <c:axId val="195834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5834824"/>
        <c:crosses val="autoZero"/>
        <c:auto val="1"/>
        <c:lblOffset val="100"/>
        <c:baseTimeUnit val="years"/>
      </c:dateAx>
      <c:valAx>
        <c:axId val="195834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834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899184"/>
        <c:axId val="19590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899184"/>
        <c:axId val="195903664"/>
      </c:lineChart>
      <c:dateAx>
        <c:axId val="195899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5903664"/>
        <c:crosses val="autoZero"/>
        <c:auto val="1"/>
        <c:lblOffset val="100"/>
        <c:baseTimeUnit val="years"/>
      </c:dateAx>
      <c:valAx>
        <c:axId val="19590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899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595352"/>
        <c:axId val="19459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595352"/>
        <c:axId val="194595744"/>
      </c:lineChart>
      <c:dateAx>
        <c:axId val="194595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595744"/>
        <c:crosses val="autoZero"/>
        <c:auto val="1"/>
        <c:lblOffset val="100"/>
        <c:baseTimeUnit val="years"/>
      </c:dateAx>
      <c:valAx>
        <c:axId val="19459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595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598880"/>
        <c:axId val="196030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598880"/>
        <c:axId val="196030912"/>
      </c:lineChart>
      <c:dateAx>
        <c:axId val="19459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030912"/>
        <c:crosses val="autoZero"/>
        <c:auto val="1"/>
        <c:lblOffset val="100"/>
        <c:baseTimeUnit val="years"/>
      </c:dateAx>
      <c:valAx>
        <c:axId val="196030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598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3503.61</c:v>
                </c:pt>
                <c:pt idx="1">
                  <c:v>3022.18</c:v>
                </c:pt>
                <c:pt idx="2">
                  <c:v>2608.38</c:v>
                </c:pt>
                <c:pt idx="3">
                  <c:v>2380.4899999999998</c:v>
                </c:pt>
                <c:pt idx="4">
                  <c:v>2234.7399999999998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032088"/>
        <c:axId val="19603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1574.53</c:v>
                </c:pt>
                <c:pt idx="1">
                  <c:v>1506.51</c:v>
                </c:pt>
                <c:pt idx="2">
                  <c:v>1315.67</c:v>
                </c:pt>
                <c:pt idx="3">
                  <c:v>1240.1600000000001</c:v>
                </c:pt>
                <c:pt idx="4">
                  <c:v>1604.64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32088"/>
        <c:axId val="196032480"/>
      </c:lineChart>
      <c:dateAx>
        <c:axId val="196032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032480"/>
        <c:crosses val="autoZero"/>
        <c:auto val="1"/>
        <c:lblOffset val="100"/>
        <c:baseTimeUnit val="years"/>
      </c:dateAx>
      <c:valAx>
        <c:axId val="19603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6032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23.4</c:v>
                </c:pt>
                <c:pt idx="1">
                  <c:v>27.74</c:v>
                </c:pt>
                <c:pt idx="2">
                  <c:v>26.91</c:v>
                </c:pt>
                <c:pt idx="3">
                  <c:v>29.82</c:v>
                </c:pt>
                <c:pt idx="4">
                  <c:v>29.79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598096"/>
        <c:axId val="194597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57.36</c:v>
                </c:pt>
                <c:pt idx="1">
                  <c:v>57.33</c:v>
                </c:pt>
                <c:pt idx="2">
                  <c:v>60.78</c:v>
                </c:pt>
                <c:pt idx="3">
                  <c:v>60.17</c:v>
                </c:pt>
                <c:pt idx="4">
                  <c:v>60.01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598096"/>
        <c:axId val="194597704"/>
      </c:lineChart>
      <c:dateAx>
        <c:axId val="194598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597704"/>
        <c:crosses val="autoZero"/>
        <c:auto val="1"/>
        <c:lblOffset val="100"/>
        <c:baseTimeUnit val="years"/>
      </c:dateAx>
      <c:valAx>
        <c:axId val="194597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598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602.6</c:v>
                </c:pt>
                <c:pt idx="1">
                  <c:v>507.99</c:v>
                </c:pt>
                <c:pt idx="2">
                  <c:v>588.41</c:v>
                </c:pt>
                <c:pt idx="3">
                  <c:v>545.54999999999995</c:v>
                </c:pt>
                <c:pt idx="4">
                  <c:v>514.11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598488"/>
        <c:axId val="196186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279.91000000000003</c:v>
                </c:pt>
                <c:pt idx="1">
                  <c:v>284.52999999999997</c:v>
                </c:pt>
                <c:pt idx="2">
                  <c:v>276.26</c:v>
                </c:pt>
                <c:pt idx="3">
                  <c:v>281.52999999999997</c:v>
                </c:pt>
                <c:pt idx="4">
                  <c:v>277.67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598488"/>
        <c:axId val="196186792"/>
      </c:lineChart>
      <c:dateAx>
        <c:axId val="194598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186792"/>
        <c:crosses val="autoZero"/>
        <c:auto val="1"/>
        <c:lblOffset val="100"/>
        <c:baseTimeUnit val="years"/>
      </c:dateAx>
      <c:valAx>
        <c:axId val="196186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598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D1" zoomScale="85" zoomScaleNormal="85" workbookViewId="0">
      <selection activeCell="AD8" sqref="AD8:AJ8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青森県　階上町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Cd3</v>
      </c>
      <c r="X8" s="72"/>
      <c r="Y8" s="72"/>
      <c r="Z8" s="72"/>
      <c r="AA8" s="72"/>
      <c r="AB8" s="72"/>
      <c r="AC8" s="72"/>
      <c r="AD8" s="73" t="s">
        <v>123</v>
      </c>
      <c r="AE8" s="73"/>
      <c r="AF8" s="73"/>
      <c r="AG8" s="73"/>
      <c r="AH8" s="73"/>
      <c r="AI8" s="73"/>
      <c r="AJ8" s="73"/>
      <c r="AK8" s="4"/>
      <c r="AL8" s="67">
        <f>データ!S6</f>
        <v>13906</v>
      </c>
      <c r="AM8" s="67"/>
      <c r="AN8" s="67"/>
      <c r="AO8" s="67"/>
      <c r="AP8" s="67"/>
      <c r="AQ8" s="67"/>
      <c r="AR8" s="67"/>
      <c r="AS8" s="67"/>
      <c r="AT8" s="66">
        <f>データ!T6</f>
        <v>94.01</v>
      </c>
      <c r="AU8" s="66"/>
      <c r="AV8" s="66"/>
      <c r="AW8" s="66"/>
      <c r="AX8" s="66"/>
      <c r="AY8" s="66"/>
      <c r="AZ8" s="66"/>
      <c r="BA8" s="66"/>
      <c r="BB8" s="66">
        <f>データ!U6</f>
        <v>147.91999999999999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20.18</v>
      </c>
      <c r="Q10" s="66"/>
      <c r="R10" s="66"/>
      <c r="S10" s="66"/>
      <c r="T10" s="66"/>
      <c r="U10" s="66"/>
      <c r="V10" s="66"/>
      <c r="W10" s="66">
        <f>データ!Q6</f>
        <v>103.45</v>
      </c>
      <c r="X10" s="66"/>
      <c r="Y10" s="66"/>
      <c r="Z10" s="66"/>
      <c r="AA10" s="66"/>
      <c r="AB10" s="66"/>
      <c r="AC10" s="66"/>
      <c r="AD10" s="67">
        <f>データ!R6</f>
        <v>2948</v>
      </c>
      <c r="AE10" s="67"/>
      <c r="AF10" s="67"/>
      <c r="AG10" s="67"/>
      <c r="AH10" s="67"/>
      <c r="AI10" s="67"/>
      <c r="AJ10" s="67"/>
      <c r="AK10" s="2"/>
      <c r="AL10" s="67">
        <f>データ!V6</f>
        <v>2794</v>
      </c>
      <c r="AM10" s="67"/>
      <c r="AN10" s="67"/>
      <c r="AO10" s="67"/>
      <c r="AP10" s="67"/>
      <c r="AQ10" s="67"/>
      <c r="AR10" s="67"/>
      <c r="AS10" s="67"/>
      <c r="AT10" s="66">
        <f>データ!W6</f>
        <v>1.2</v>
      </c>
      <c r="AU10" s="66"/>
      <c r="AV10" s="66"/>
      <c r="AW10" s="66"/>
      <c r="AX10" s="66"/>
      <c r="AY10" s="66"/>
      <c r="AZ10" s="66"/>
      <c r="BA10" s="66"/>
      <c r="BB10" s="66">
        <f>データ!X6</f>
        <v>2328.33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124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122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55</v>
      </c>
      <c r="N86" s="26" t="s">
        <v>55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24465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青森県　階上町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20.18</v>
      </c>
      <c r="Q6" s="34">
        <f t="shared" si="3"/>
        <v>103.45</v>
      </c>
      <c r="R6" s="34">
        <f t="shared" si="3"/>
        <v>2948</v>
      </c>
      <c r="S6" s="34">
        <f t="shared" si="3"/>
        <v>13906</v>
      </c>
      <c r="T6" s="34">
        <f t="shared" si="3"/>
        <v>94.01</v>
      </c>
      <c r="U6" s="34">
        <f t="shared" si="3"/>
        <v>147.91999999999999</v>
      </c>
      <c r="V6" s="34">
        <f t="shared" si="3"/>
        <v>2794</v>
      </c>
      <c r="W6" s="34">
        <f t="shared" si="3"/>
        <v>1.2</v>
      </c>
      <c r="X6" s="34">
        <f t="shared" si="3"/>
        <v>2328.33</v>
      </c>
      <c r="Y6" s="35">
        <f>IF(Y7="",NA(),Y7)</f>
        <v>76.37</v>
      </c>
      <c r="Z6" s="35">
        <f t="shared" ref="Z6:AH6" si="4">IF(Z7="",NA(),Z7)</f>
        <v>80.22</v>
      </c>
      <c r="AA6" s="35">
        <f t="shared" si="4"/>
        <v>88.48</v>
      </c>
      <c r="AB6" s="35">
        <f t="shared" si="4"/>
        <v>88.09</v>
      </c>
      <c r="AC6" s="35">
        <f t="shared" si="4"/>
        <v>81.599999999999994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3503.61</v>
      </c>
      <c r="BG6" s="35">
        <f t="shared" ref="BG6:BO6" si="7">IF(BG7="",NA(),BG7)</f>
        <v>3022.18</v>
      </c>
      <c r="BH6" s="35">
        <f t="shared" si="7"/>
        <v>2608.38</v>
      </c>
      <c r="BI6" s="35">
        <f t="shared" si="7"/>
        <v>2380.4899999999998</v>
      </c>
      <c r="BJ6" s="35">
        <f t="shared" si="7"/>
        <v>2234.7399999999998</v>
      </c>
      <c r="BK6" s="35">
        <f t="shared" si="7"/>
        <v>1574.53</v>
      </c>
      <c r="BL6" s="35">
        <f t="shared" si="7"/>
        <v>1506.51</v>
      </c>
      <c r="BM6" s="35">
        <f t="shared" si="7"/>
        <v>1315.67</v>
      </c>
      <c r="BN6" s="35">
        <f t="shared" si="7"/>
        <v>1240.1600000000001</v>
      </c>
      <c r="BO6" s="35">
        <f t="shared" si="7"/>
        <v>1604.64</v>
      </c>
      <c r="BP6" s="34" t="str">
        <f>IF(BP7="","",IF(BP7="-","【-】","【"&amp;SUBSTITUTE(TEXT(BP7,"#,##0.00"),"-","△")&amp;"】"))</f>
        <v>【728.30】</v>
      </c>
      <c r="BQ6" s="35">
        <f>IF(BQ7="",NA(),BQ7)</f>
        <v>23.4</v>
      </c>
      <c r="BR6" s="35">
        <f t="shared" ref="BR6:BZ6" si="8">IF(BR7="",NA(),BR7)</f>
        <v>27.74</v>
      </c>
      <c r="BS6" s="35">
        <f t="shared" si="8"/>
        <v>26.91</v>
      </c>
      <c r="BT6" s="35">
        <f t="shared" si="8"/>
        <v>29.82</v>
      </c>
      <c r="BU6" s="35">
        <f t="shared" si="8"/>
        <v>29.79</v>
      </c>
      <c r="BV6" s="35">
        <f t="shared" si="8"/>
        <v>57.36</v>
      </c>
      <c r="BW6" s="35">
        <f t="shared" si="8"/>
        <v>57.33</v>
      </c>
      <c r="BX6" s="35">
        <f t="shared" si="8"/>
        <v>60.78</v>
      </c>
      <c r="BY6" s="35">
        <f t="shared" si="8"/>
        <v>60.17</v>
      </c>
      <c r="BZ6" s="35">
        <f t="shared" si="8"/>
        <v>60.01</v>
      </c>
      <c r="CA6" s="34" t="str">
        <f>IF(CA7="","",IF(CA7="-","【-】","【"&amp;SUBSTITUTE(TEXT(CA7,"#,##0.00"),"-","△")&amp;"】"))</f>
        <v>【100.04】</v>
      </c>
      <c r="CB6" s="35">
        <f>IF(CB7="",NA(),CB7)</f>
        <v>602.6</v>
      </c>
      <c r="CC6" s="35">
        <f t="shared" ref="CC6:CK6" si="9">IF(CC7="",NA(),CC7)</f>
        <v>507.99</v>
      </c>
      <c r="CD6" s="35">
        <f t="shared" si="9"/>
        <v>588.41</v>
      </c>
      <c r="CE6" s="35">
        <f t="shared" si="9"/>
        <v>545.54999999999995</v>
      </c>
      <c r="CF6" s="35">
        <f t="shared" si="9"/>
        <v>514.11</v>
      </c>
      <c r="CG6" s="35">
        <f t="shared" si="9"/>
        <v>279.91000000000003</v>
      </c>
      <c r="CH6" s="35">
        <f t="shared" si="9"/>
        <v>284.52999999999997</v>
      </c>
      <c r="CI6" s="35">
        <f t="shared" si="9"/>
        <v>276.26</v>
      </c>
      <c r="CJ6" s="35">
        <f t="shared" si="9"/>
        <v>281.52999999999997</v>
      </c>
      <c r="CK6" s="35">
        <f t="shared" si="9"/>
        <v>277.67</v>
      </c>
      <c r="CL6" s="34" t="str">
        <f>IF(CL7="","",IF(CL7="-","【-】","【"&amp;SUBSTITUTE(TEXT(CL7,"#,##0.00"),"-","△")&amp;"】"))</f>
        <v>【137.82】</v>
      </c>
      <c r="CM6" s="35">
        <f>IF(CM7="",NA(),CM7)</f>
        <v>28.83</v>
      </c>
      <c r="CN6" s="35">
        <f t="shared" ref="CN6:CV6" si="10">IF(CN7="",NA(),CN7)</f>
        <v>28.83</v>
      </c>
      <c r="CO6" s="35">
        <f t="shared" si="10"/>
        <v>28.83</v>
      </c>
      <c r="CP6" s="35">
        <f t="shared" si="10"/>
        <v>37.17</v>
      </c>
      <c r="CQ6" s="35">
        <f t="shared" si="10"/>
        <v>41.5</v>
      </c>
      <c r="CR6" s="35">
        <f t="shared" si="10"/>
        <v>40.07</v>
      </c>
      <c r="CS6" s="35">
        <f t="shared" si="10"/>
        <v>39.92</v>
      </c>
      <c r="CT6" s="35">
        <f t="shared" si="10"/>
        <v>41.63</v>
      </c>
      <c r="CU6" s="35">
        <f t="shared" si="10"/>
        <v>44.89</v>
      </c>
      <c r="CV6" s="35">
        <f t="shared" si="10"/>
        <v>41.28</v>
      </c>
      <c r="CW6" s="34" t="str">
        <f>IF(CW7="","",IF(CW7="-","【-】","【"&amp;SUBSTITUTE(TEXT(CW7,"#,##0.00"),"-","△")&amp;"】"))</f>
        <v>【60.09】</v>
      </c>
      <c r="CX6" s="35">
        <f>IF(CX7="",NA(),CX7)</f>
        <v>46.55</v>
      </c>
      <c r="CY6" s="35">
        <f t="shared" ref="CY6:DG6" si="11">IF(CY7="",NA(),CY7)</f>
        <v>51.53</v>
      </c>
      <c r="CZ6" s="35">
        <f t="shared" si="11"/>
        <v>51.51</v>
      </c>
      <c r="DA6" s="35">
        <f t="shared" si="11"/>
        <v>52.38</v>
      </c>
      <c r="DB6" s="35">
        <f t="shared" si="11"/>
        <v>57.8</v>
      </c>
      <c r="DC6" s="35">
        <f t="shared" si="11"/>
        <v>66</v>
      </c>
      <c r="DD6" s="35">
        <f t="shared" si="11"/>
        <v>65.86</v>
      </c>
      <c r="DE6" s="35">
        <f t="shared" si="11"/>
        <v>66.33</v>
      </c>
      <c r="DF6" s="35">
        <f t="shared" si="11"/>
        <v>64.89</v>
      </c>
      <c r="DG6" s="35">
        <f t="shared" si="11"/>
        <v>61.3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0.18</v>
      </c>
      <c r="EK6" s="35">
        <f t="shared" si="14"/>
        <v>0.19</v>
      </c>
      <c r="EL6" s="35">
        <f t="shared" si="14"/>
        <v>0.16</v>
      </c>
      <c r="EM6" s="35">
        <f t="shared" si="14"/>
        <v>0.33</v>
      </c>
      <c r="EN6" s="35">
        <f t="shared" si="14"/>
        <v>0.19</v>
      </c>
      <c r="EO6" s="34" t="str">
        <f>IF(EO7="","",IF(EO7="-","【-】","【"&amp;SUBSTITUTE(TEXT(EO7,"#,##0.00"),"-","△")&amp;"】"))</f>
        <v>【0.27】</v>
      </c>
    </row>
    <row r="7" spans="1:145" s="36" customFormat="1" x14ac:dyDescent="0.15">
      <c r="A7" s="28"/>
      <c r="B7" s="37">
        <v>2016</v>
      </c>
      <c r="C7" s="37">
        <v>24465</v>
      </c>
      <c r="D7" s="37">
        <v>47</v>
      </c>
      <c r="E7" s="37">
        <v>17</v>
      </c>
      <c r="F7" s="37">
        <v>1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20.18</v>
      </c>
      <c r="Q7" s="38">
        <v>103.45</v>
      </c>
      <c r="R7" s="38">
        <v>2948</v>
      </c>
      <c r="S7" s="38">
        <v>13906</v>
      </c>
      <c r="T7" s="38">
        <v>94.01</v>
      </c>
      <c r="U7" s="38">
        <v>147.91999999999999</v>
      </c>
      <c r="V7" s="38">
        <v>2794</v>
      </c>
      <c r="W7" s="38">
        <v>1.2</v>
      </c>
      <c r="X7" s="38">
        <v>2328.33</v>
      </c>
      <c r="Y7" s="38">
        <v>76.37</v>
      </c>
      <c r="Z7" s="38">
        <v>80.22</v>
      </c>
      <c r="AA7" s="38">
        <v>88.48</v>
      </c>
      <c r="AB7" s="38">
        <v>88.09</v>
      </c>
      <c r="AC7" s="38">
        <v>81.599999999999994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3503.61</v>
      </c>
      <c r="BG7" s="38">
        <v>3022.18</v>
      </c>
      <c r="BH7" s="38">
        <v>2608.38</v>
      </c>
      <c r="BI7" s="38">
        <v>2380.4899999999998</v>
      </c>
      <c r="BJ7" s="38">
        <v>2234.7399999999998</v>
      </c>
      <c r="BK7" s="38">
        <v>1574.53</v>
      </c>
      <c r="BL7" s="38">
        <v>1506.51</v>
      </c>
      <c r="BM7" s="38">
        <v>1315.67</v>
      </c>
      <c r="BN7" s="38">
        <v>1240.1600000000001</v>
      </c>
      <c r="BO7" s="38">
        <v>1604.64</v>
      </c>
      <c r="BP7" s="38">
        <v>728.3</v>
      </c>
      <c r="BQ7" s="38">
        <v>23.4</v>
      </c>
      <c r="BR7" s="38">
        <v>27.74</v>
      </c>
      <c r="BS7" s="38">
        <v>26.91</v>
      </c>
      <c r="BT7" s="38">
        <v>29.82</v>
      </c>
      <c r="BU7" s="38">
        <v>29.79</v>
      </c>
      <c r="BV7" s="38">
        <v>57.36</v>
      </c>
      <c r="BW7" s="38">
        <v>57.33</v>
      </c>
      <c r="BX7" s="38">
        <v>60.78</v>
      </c>
      <c r="BY7" s="38">
        <v>60.17</v>
      </c>
      <c r="BZ7" s="38">
        <v>60.01</v>
      </c>
      <c r="CA7" s="38">
        <v>100.04</v>
      </c>
      <c r="CB7" s="38">
        <v>602.6</v>
      </c>
      <c r="CC7" s="38">
        <v>507.99</v>
      </c>
      <c r="CD7" s="38">
        <v>588.41</v>
      </c>
      <c r="CE7" s="38">
        <v>545.54999999999995</v>
      </c>
      <c r="CF7" s="38">
        <v>514.11</v>
      </c>
      <c r="CG7" s="38">
        <v>279.91000000000003</v>
      </c>
      <c r="CH7" s="38">
        <v>284.52999999999997</v>
      </c>
      <c r="CI7" s="38">
        <v>276.26</v>
      </c>
      <c r="CJ7" s="38">
        <v>281.52999999999997</v>
      </c>
      <c r="CK7" s="38">
        <v>277.67</v>
      </c>
      <c r="CL7" s="38">
        <v>137.82</v>
      </c>
      <c r="CM7" s="38">
        <v>28.83</v>
      </c>
      <c r="CN7" s="38">
        <v>28.83</v>
      </c>
      <c r="CO7" s="38">
        <v>28.83</v>
      </c>
      <c r="CP7" s="38">
        <v>37.17</v>
      </c>
      <c r="CQ7" s="38">
        <v>41.5</v>
      </c>
      <c r="CR7" s="38">
        <v>40.07</v>
      </c>
      <c r="CS7" s="38">
        <v>39.92</v>
      </c>
      <c r="CT7" s="38">
        <v>41.63</v>
      </c>
      <c r="CU7" s="38">
        <v>44.89</v>
      </c>
      <c r="CV7" s="38">
        <v>41.28</v>
      </c>
      <c r="CW7" s="38">
        <v>60.09</v>
      </c>
      <c r="CX7" s="38">
        <v>46.55</v>
      </c>
      <c r="CY7" s="38">
        <v>51.53</v>
      </c>
      <c r="CZ7" s="38">
        <v>51.51</v>
      </c>
      <c r="DA7" s="38">
        <v>52.38</v>
      </c>
      <c r="DB7" s="38">
        <v>57.8</v>
      </c>
      <c r="DC7" s="38">
        <v>66</v>
      </c>
      <c r="DD7" s="38">
        <v>65.86</v>
      </c>
      <c r="DE7" s="38">
        <v>66.33</v>
      </c>
      <c r="DF7" s="38">
        <v>64.89</v>
      </c>
      <c r="DG7" s="38">
        <v>61.3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0.18</v>
      </c>
      <c r="EK7" s="38">
        <v>0.19</v>
      </c>
      <c r="EL7" s="38">
        <v>0.16</v>
      </c>
      <c r="EM7" s="38">
        <v>0.33</v>
      </c>
      <c r="EN7" s="38">
        <v>0.19</v>
      </c>
      <c r="EO7" s="38">
        <v>0.27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2018-02-07T03:00:20Z</cp:lastPrinted>
  <dcterms:created xsi:type="dcterms:W3CDTF">2017-12-25T02:02:05Z</dcterms:created>
  <dcterms:modified xsi:type="dcterms:W3CDTF">2018-02-19T04:45:15Z</dcterms:modified>
  <cp:category/>
</cp:coreProperties>
</file>