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6.3.50\fs_l\11102500___財政課\平成29年度\公営企業\300302（作業依頼）駐車場整備事業経営比較分析表作成について\（回答）【経営比較分析表】2016_022012_47_140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AQ10" i="4"/>
  <c r="B10" i="4"/>
  <c r="JQ8" i="4"/>
  <c r="HX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BG30" i="4"/>
  <c r="KO30" i="4"/>
  <c r="HP76" i="4"/>
  <c r="FX30" i="4"/>
  <c r="AV76" i="4"/>
  <c r="KO51" i="4"/>
  <c r="FX51" i="4"/>
  <c r="LE76" i="4"/>
  <c r="BG51" i="4"/>
  <c r="KP76" i="4"/>
  <c r="HA76" i="4"/>
  <c r="AN51" i="4"/>
  <c r="FE30" i="4"/>
  <c r="AN30" i="4"/>
  <c r="FE51" i="4"/>
  <c r="JV30" i="4"/>
  <c r="AG76" i="4"/>
  <c r="JV51" i="4"/>
  <c r="R76" i="4"/>
  <c r="JC51" i="4"/>
  <c r="KA76" i="4"/>
  <c r="EL51" i="4"/>
  <c r="JC30" i="4"/>
  <c r="U30" i="4"/>
  <c r="GL76" i="4"/>
  <c r="U51" i="4"/>
  <c r="EL30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<sst xmlns="http://schemas.openxmlformats.org/spreadsheetml/2006/main" count="286" uniqueCount="136">
  <si>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</si>
  <si>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</si>
  <si>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</si>
  <si>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</si>
  <si>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</si>
  <si>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</si>
  <si>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</si>
  <si>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</si>
  <si>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</si>
  <si>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</si>
  <si>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</si>
  <si>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</si>
  <si>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</si>
  <si>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</si>
  <si>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</si>
  <si>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</si>
  <si>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</si>
  <si>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</si>
  <si>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</si>
  <si>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</si>
  <si>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</si>
  <si>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</si>
  <si>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</si>
  <si>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</si>
  <si>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</si>
  <si>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</si>
  <si>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</si>
  <si>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</si>
  <si>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</si>
  <si>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</si>
  <si>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</si>
  <si>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</si>
  <si>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</si>
  <si>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</si>
  <si>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</si>
  <si>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</si>
  <si>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</si>
  <si>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</si>
  <si>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</si>
  <si>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</si>
  <si>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</si>
  <si>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</si>
  <si>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</si>
  <si>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</si>
  <si>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</si>
  <si>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</si>
  <si>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</si>
  <si>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</si>
  <si>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</si>
  <si>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</si>
  <si>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</si>
  <si>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</si>
  <si>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</si>
  <si>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</si>
  <si>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</si>
  <si>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</si>
  <si>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</si>
  <si>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</si>
  <si>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</si>
  <si>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</si>
  <si>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</si>
  <si>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</si>
  <si>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</si>
  <si>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</si>
  <si>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</si>
  <si>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</si>
  <si>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</si>
  <si>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</si>
  <si>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</si>
  <si>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</si>
  <si>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</si>
  <si>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</si>
  <si>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</si>
  <si>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</si>
  <si>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</si>
  <si>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</si>
  <si>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</si>
  <si>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</si>
  <si>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</si>
  <si>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</si>
  <si>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</si>
  <si>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</si>
  <si>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</si>
  <si>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</si>
  <si>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</si>
  <si>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</si>
  <si>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</si>
  <si>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</si>
  <si>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</si>
  <si>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</si>
  <si>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</si>
  <si>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</si>
  <si>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</si>
  <si>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</si>
  <si>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</si>
  <si>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</si>
  <si>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</si>
  <si>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</si>
  <si>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</si>
  <si>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</si>
  <si>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</si>
  <si>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</si>
  <si>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</si>
  <si>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</si>
  <si>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</si>
  <si>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</si>
  <si>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</si>
  <si>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</si>
  <si>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</si>
  <si>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</si>
  <si>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</si>
  <si>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</si>
  <si>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</si>
  <si>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</si>
  <si>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青森県　青森市</t>
  </si>
  <si>
    <t>青森駅前公園地下駐車場</t>
  </si>
  <si>
    <t>法非適用</t>
  </si>
  <si>
    <t>駐車場整備事業</t>
  </si>
  <si>
    <t>-</t>
  </si>
  <si>
    <t>Ａ２Ｂ２</t>
  </si>
  <si>
    <t>該当数値なし</t>
  </si>
  <si>
    <t>都市計画駐車場</t>
  </si>
  <si>
    <t>地下式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</si>
  <si>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</si>
  <si>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</si>
  <si>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</si>
  <si>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</si>
  <si>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</si>
  <si>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</si>
  <si>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</si>
  <si>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</si>
  <si>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当該施設は、収益等の状況及び利用状況が100％以上と高く、駐車場としての需要は高いことから、今後においても、サービスの水準や施策上の取り組みを維持しながらも、経費削減等に努めていく。</t>
    <rPh sb="1" eb="3">
      <t>トウガイ</t>
    </rPh>
    <rPh sb="3" eb="5">
      <t>シセツ</t>
    </rPh>
    <rPh sb="7" eb="9">
      <t>シュウエキ</t>
    </rPh>
    <rPh sb="9" eb="10">
      <t>トウ</t>
    </rPh>
    <rPh sb="11" eb="13">
      <t>ジョウキョウ</t>
    </rPh>
    <rPh sb="13" eb="14">
      <t>オヨ</t>
    </rPh>
    <rPh sb="15" eb="17">
      <t>リヨウ</t>
    </rPh>
    <rPh sb="17" eb="19">
      <t>ジョウキョウ</t>
    </rPh>
    <rPh sb="24" eb="26">
      <t>イジョウ</t>
    </rPh>
    <rPh sb="27" eb="28">
      <t>タカ</t>
    </rPh>
    <phoneticPr fontId="6"/>
  </si>
  <si>
    <t>自治体職員</t>
    <rPh sb="0" eb="3">
      <t>ジチタイ</t>
    </rPh>
    <rPh sb="3" eb="5">
      <t>ショクイン</t>
    </rPh>
    <phoneticPr fontId="6"/>
  </si>
  <si>
    <t>　収益的収支比率は100％以上であり、他会計からの補助金も無く、経営は安定している。</t>
    <rPh sb="1" eb="3">
      <t>シュウエキ</t>
    </rPh>
    <rPh sb="3" eb="4">
      <t>テキ</t>
    </rPh>
    <rPh sb="4" eb="6">
      <t>シュウシ</t>
    </rPh>
    <rPh sb="6" eb="8">
      <t>ヒリツ</t>
    </rPh>
    <rPh sb="13" eb="15">
      <t>イジョウ</t>
    </rPh>
    <rPh sb="19" eb="20">
      <t>タ</t>
    </rPh>
    <rPh sb="20" eb="22">
      <t>カイケイ</t>
    </rPh>
    <rPh sb="25" eb="28">
      <t>ホジョキン</t>
    </rPh>
    <rPh sb="29" eb="30">
      <t>ナ</t>
    </rPh>
    <rPh sb="32" eb="34">
      <t>ケイエイ</t>
    </rPh>
    <rPh sb="35" eb="37">
      <t>アンテイ</t>
    </rPh>
    <phoneticPr fontId="6"/>
  </si>
  <si>
    <t>　企業債残高対料金収入比率は約20％と低く、また年々減少傾向にあるが、今後においても引き続き、料金収入の確保、投資的経費の抑制に努めていく。</t>
    <rPh sb="14" eb="15">
      <t>ヤク</t>
    </rPh>
    <rPh sb="19" eb="20">
      <t>ヒク</t>
    </rPh>
    <phoneticPr fontId="6"/>
  </si>
  <si>
    <t>　利用状況は、稼働率が300％以上であり、需要は高いものとなっている。</t>
    <rPh sb="1" eb="3">
      <t>リヨウ</t>
    </rPh>
    <rPh sb="3" eb="5">
      <t>ジョウキョウ</t>
    </rPh>
    <rPh sb="7" eb="9">
      <t>カドウ</t>
    </rPh>
    <rPh sb="9" eb="10">
      <t>リツ</t>
    </rPh>
    <rPh sb="15" eb="17">
      <t>イジョウ</t>
    </rPh>
    <rPh sb="21" eb="23">
      <t>ジュヨウ</t>
    </rPh>
    <rPh sb="24" eb="25">
      <t>タカ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</si>
</sst>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155</c:v>
                </c:pt>
                <c:pt idx="1">
                  <c:v>148.9</c:v>
                </c:pt>
                <c:pt idx="2">
                  <c:v>145.4</c:v>
                </c:pt>
                <c:pt idx="3">
                  <c:v>149</c:v>
                </c:pt>
                <c:pt idx="4">
                  <c:v>144.69999999999999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21424"/>
        <c:axId val="190623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21424"/>
        <c:axId val="190623384"/>
      </c:lineChart>
      <c:dateAx>
        <c:axId val="19062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623384"/>
        <c:crosses val="autoZero"/>
        <c:auto val="1"/>
        <c:lblOffset val="100"/>
        <c:baseTimeUnit val="years"/>
      </c:dateAx>
      <c:valAx>
        <c:axId val="190623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0621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39</c:v>
                </c:pt>
                <c:pt idx="1">
                  <c:v>34.9</c:v>
                </c:pt>
                <c:pt idx="2">
                  <c:v>32.200000000000003</c:v>
                </c:pt>
                <c:pt idx="3">
                  <c:v>28.2</c:v>
                </c:pt>
                <c:pt idx="4">
                  <c:v>24.7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30320"/>
        <c:axId val="192230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30320"/>
        <c:axId val="192230712"/>
      </c:lineChart>
      <c:dateAx>
        <c:axId val="19223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2230712"/>
        <c:crosses val="autoZero"/>
        <c:auto val="1"/>
        <c:lblOffset val="100"/>
        <c:baseTimeUnit val="years"/>
      </c:dateAx>
      <c:valAx>
        <c:axId val="192230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2230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32280"/>
        <c:axId val="19223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32280"/>
        <c:axId val="192231888"/>
      </c:lineChart>
      <c:dateAx>
        <c:axId val="192232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2231888"/>
        <c:crosses val="autoZero"/>
        <c:auto val="1"/>
        <c:lblOffset val="100"/>
        <c:baseTimeUnit val="years"/>
      </c:dateAx>
      <c:valAx>
        <c:axId val="19223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2232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33456"/>
        <c:axId val="192233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33456"/>
        <c:axId val="192233064"/>
      </c:lineChart>
      <c:dateAx>
        <c:axId val="19223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2233064"/>
        <c:crosses val="autoZero"/>
        <c:auto val="1"/>
        <c:lblOffset val="100"/>
        <c:baseTimeUnit val="years"/>
      </c:dateAx>
      <c:valAx>
        <c:axId val="192233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2233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25000"/>
        <c:axId val="22852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25000"/>
        <c:axId val="228525392"/>
      </c:lineChart>
      <c:dateAx>
        <c:axId val="228525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525392"/>
        <c:crosses val="autoZero"/>
        <c:auto val="1"/>
        <c:lblOffset val="100"/>
        <c:baseTimeUnit val="years"/>
      </c:dateAx>
      <c:valAx>
        <c:axId val="22852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525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24216"/>
        <c:axId val="22852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24216"/>
        <c:axId val="228523824"/>
      </c:lineChart>
      <c:dateAx>
        <c:axId val="22852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523824"/>
        <c:crosses val="autoZero"/>
        <c:auto val="1"/>
        <c:lblOffset val="100"/>
        <c:baseTimeUnit val="years"/>
      </c:dateAx>
      <c:valAx>
        <c:axId val="22852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8524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354.2</c:v>
                </c:pt>
                <c:pt idx="1">
                  <c:v>361.5</c:v>
                </c:pt>
                <c:pt idx="2">
                  <c:v>340.6</c:v>
                </c:pt>
                <c:pt idx="3">
                  <c:v>330.2</c:v>
                </c:pt>
                <c:pt idx="4">
                  <c:v>316.7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23040"/>
        <c:axId val="228526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23040"/>
        <c:axId val="228526568"/>
      </c:lineChart>
      <c:dateAx>
        <c:axId val="22852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526568"/>
        <c:crosses val="autoZero"/>
        <c:auto val="1"/>
        <c:lblOffset val="100"/>
        <c:baseTimeUnit val="years"/>
      </c:dateAx>
      <c:valAx>
        <c:axId val="228526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523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35.200000000000003</c:v>
                </c:pt>
                <c:pt idx="2">
                  <c:v>31.3</c:v>
                </c:pt>
                <c:pt idx="3">
                  <c:v>31.1</c:v>
                </c:pt>
                <c:pt idx="4">
                  <c:v>27.7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13696"/>
        <c:axId val="19191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13696"/>
        <c:axId val="191915264"/>
      </c:lineChart>
      <c:dateAx>
        <c:axId val="19191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1915264"/>
        <c:crosses val="autoZero"/>
        <c:auto val="1"/>
        <c:lblOffset val="100"/>
        <c:baseTimeUnit val="years"/>
      </c:dateAx>
      <c:valAx>
        <c:axId val="19191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1913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11954</c:v>
                </c:pt>
                <c:pt idx="1">
                  <c:v>10984</c:v>
                </c:pt>
                <c:pt idx="2">
                  <c:v>10239</c:v>
                </c:pt>
                <c:pt idx="3">
                  <c:v>10577</c:v>
                </c:pt>
                <c:pt idx="4">
                  <c:v>9507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15656"/>
        <c:axId val="22246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15656"/>
        <c:axId val="222460272"/>
      </c:lineChart>
      <c:dateAx>
        <c:axId val="191915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460272"/>
        <c:crosses val="autoZero"/>
        <c:auto val="1"/>
        <c:lblOffset val="100"/>
        <c:baseTimeUnit val="years"/>
      </c:dateAx>
      <c:valAx>
        <c:axId val="22246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1915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T32" zoomScaleNormal="100" zoomScaleSheetLayoutView="70" workbookViewId="0">
      <selection activeCell="ND65" sqref="ND65:NR65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青森県青森市　青森駅前公園地下駐車場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132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3860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96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210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133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155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148.9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145.4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149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144.69999999999999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354.2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361.5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340.6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330.2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316.7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106.2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108.7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121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123.7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126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23.3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19.5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15.7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13.8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12.6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166.9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166.3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161.9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162.80000000000001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162.19999999999999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134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135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37.6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35.200000000000003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31.3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31.1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27.7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11954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10984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10239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10577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9507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526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437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350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309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268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13.1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15.5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12.9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10.6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13.9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12369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12227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11248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13697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15586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131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457960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1618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39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34.9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32.200000000000003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28.2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24.7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329.2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205.4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155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181.2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152.4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22012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4</v>
      </c>
      <c r="H6" s="61" t="str">
        <f>SUBSTITUTE(H8,"　","")</f>
        <v>青森県青森市</v>
      </c>
      <c r="I6" s="61" t="str">
        <f t="shared" si="1"/>
        <v>青森駅前公園地下駐車場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>
        <f t="shared" si="1"/>
        <v>28</v>
      </c>
      <c r="S6" s="63" t="str">
        <f t="shared" si="1"/>
        <v>公共施設</v>
      </c>
      <c r="T6" s="63" t="str">
        <f t="shared" si="1"/>
        <v>無</v>
      </c>
      <c r="U6" s="64">
        <f t="shared" si="1"/>
        <v>3860</v>
      </c>
      <c r="V6" s="64">
        <f t="shared" si="1"/>
        <v>96</v>
      </c>
      <c r="W6" s="64">
        <f t="shared" si="1"/>
        <v>210</v>
      </c>
      <c r="X6" s="63" t="str">
        <f t="shared" si="1"/>
        <v>導入なし</v>
      </c>
      <c r="Y6" s="65">
        <f>IF(Y8="-",NA(),Y8)</f>
        <v>155</v>
      </c>
      <c r="Z6" s="65">
        <f t="shared" ref="Z6:AH6" si="2">IF(Z8="-",NA(),Z8)</f>
        <v>148.9</v>
      </c>
      <c r="AA6" s="65">
        <f t="shared" si="2"/>
        <v>145.4</v>
      </c>
      <c r="AB6" s="65">
        <f t="shared" si="2"/>
        <v>149</v>
      </c>
      <c r="AC6" s="65">
        <f t="shared" si="2"/>
        <v>144.69999999999999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37.6</v>
      </c>
      <c r="BG6" s="65">
        <f t="shared" ref="BG6:BO6" si="5">IF(BG8="-",NA(),BG8)</f>
        <v>35.200000000000003</v>
      </c>
      <c r="BH6" s="65">
        <f t="shared" si="5"/>
        <v>31.3</v>
      </c>
      <c r="BI6" s="65">
        <f t="shared" si="5"/>
        <v>31.1</v>
      </c>
      <c r="BJ6" s="65">
        <f t="shared" si="5"/>
        <v>27.7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11954</v>
      </c>
      <c r="BR6" s="66">
        <f t="shared" ref="BR6:BZ6" si="6">IF(BR8="-",NA(),BR8)</f>
        <v>10984</v>
      </c>
      <c r="BS6" s="66">
        <f t="shared" si="6"/>
        <v>10239</v>
      </c>
      <c r="BT6" s="66">
        <f t="shared" si="6"/>
        <v>10577</v>
      </c>
      <c r="BU6" s="66">
        <f t="shared" si="6"/>
        <v>9507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457960</v>
      </c>
      <c r="CN6" s="64">
        <f t="shared" si="7"/>
        <v>1618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39</v>
      </c>
      <c r="DA6" s="65">
        <f t="shared" ref="DA6:DI6" si="8">IF(DA8="-",NA(),DA8)</f>
        <v>34.9</v>
      </c>
      <c r="DB6" s="65">
        <f t="shared" si="8"/>
        <v>32.200000000000003</v>
      </c>
      <c r="DC6" s="65">
        <f t="shared" si="8"/>
        <v>28.2</v>
      </c>
      <c r="DD6" s="65">
        <f t="shared" si="8"/>
        <v>24.7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354.2</v>
      </c>
      <c r="DL6" s="65">
        <f t="shared" ref="DL6:DT6" si="9">IF(DL8="-",NA(),DL8)</f>
        <v>361.5</v>
      </c>
      <c r="DM6" s="65">
        <f t="shared" si="9"/>
        <v>340.6</v>
      </c>
      <c r="DN6" s="65">
        <f t="shared" si="9"/>
        <v>330.2</v>
      </c>
      <c r="DO6" s="65">
        <f t="shared" si="9"/>
        <v>316.7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22012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4</v>
      </c>
      <c r="H7" s="61" t="str">
        <f t="shared" si="10"/>
        <v>青森県　青森市</v>
      </c>
      <c r="I7" s="61" t="str">
        <f t="shared" si="10"/>
        <v>青森駅前公園地下駐車場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>
        <f t="shared" si="10"/>
        <v>28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3860</v>
      </c>
      <c r="V7" s="64">
        <f t="shared" si="10"/>
        <v>96</v>
      </c>
      <c r="W7" s="64">
        <f t="shared" si="10"/>
        <v>210</v>
      </c>
      <c r="X7" s="63" t="str">
        <f t="shared" si="10"/>
        <v>導入なし</v>
      </c>
      <c r="Y7" s="65">
        <f>Y8</f>
        <v>155</v>
      </c>
      <c r="Z7" s="65">
        <f t="shared" ref="Z7:AH7" si="11">Z8</f>
        <v>148.9</v>
      </c>
      <c r="AA7" s="65">
        <f t="shared" si="11"/>
        <v>145.4</v>
      </c>
      <c r="AB7" s="65">
        <f t="shared" si="11"/>
        <v>149</v>
      </c>
      <c r="AC7" s="65">
        <f t="shared" si="11"/>
        <v>144.69999999999999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37.6</v>
      </c>
      <c r="BG7" s="65">
        <f t="shared" ref="BG7:BO7" si="14">BG8</f>
        <v>35.200000000000003</v>
      </c>
      <c r="BH7" s="65">
        <f t="shared" si="14"/>
        <v>31.3</v>
      </c>
      <c r="BI7" s="65">
        <f t="shared" si="14"/>
        <v>31.1</v>
      </c>
      <c r="BJ7" s="65">
        <f t="shared" si="14"/>
        <v>27.7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11954</v>
      </c>
      <c r="BR7" s="66">
        <f t="shared" ref="BR7:BZ7" si="15">BR8</f>
        <v>10984</v>
      </c>
      <c r="BS7" s="66">
        <f t="shared" si="15"/>
        <v>10239</v>
      </c>
      <c r="BT7" s="66">
        <f t="shared" si="15"/>
        <v>10577</v>
      </c>
      <c r="BU7" s="66">
        <f t="shared" si="15"/>
        <v>9507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113</v>
      </c>
      <c r="CL7" s="62"/>
      <c r="CM7" s="64">
        <f>CM8</f>
        <v>457960</v>
      </c>
      <c r="CN7" s="64">
        <f>CN8</f>
        <v>1618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39</v>
      </c>
      <c r="DA7" s="65">
        <f t="shared" ref="DA7:DI7" si="16">DA8</f>
        <v>34.9</v>
      </c>
      <c r="DB7" s="65">
        <f t="shared" si="16"/>
        <v>32.200000000000003</v>
      </c>
      <c r="DC7" s="65">
        <f t="shared" si="16"/>
        <v>28.2</v>
      </c>
      <c r="DD7" s="65">
        <f t="shared" si="16"/>
        <v>24.7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354.2</v>
      </c>
      <c r="DL7" s="65">
        <f t="shared" ref="DL7:DT7" si="17">DL8</f>
        <v>361.5</v>
      </c>
      <c r="DM7" s="65">
        <f t="shared" si="17"/>
        <v>340.6</v>
      </c>
      <c r="DN7" s="65">
        <f t="shared" si="17"/>
        <v>330.2</v>
      </c>
      <c r="DO7" s="65">
        <f t="shared" si="17"/>
        <v>316.7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22012</v>
      </c>
      <c r="D8" s="68">
        <v>47</v>
      </c>
      <c r="E8" s="68">
        <v>14</v>
      </c>
      <c r="F8" s="68">
        <v>0</v>
      </c>
      <c r="G8" s="68">
        <v>4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28</v>
      </c>
      <c r="S8" s="70" t="s">
        <v>123</v>
      </c>
      <c r="T8" s="70" t="s">
        <v>124</v>
      </c>
      <c r="U8" s="71">
        <v>3860</v>
      </c>
      <c r="V8" s="71">
        <v>96</v>
      </c>
      <c r="W8" s="71">
        <v>210</v>
      </c>
      <c r="X8" s="70" t="s">
        <v>125</v>
      </c>
      <c r="Y8" s="72">
        <v>155</v>
      </c>
      <c r="Z8" s="72">
        <v>148.9</v>
      </c>
      <c r="AA8" s="72">
        <v>145.4</v>
      </c>
      <c r="AB8" s="72">
        <v>149</v>
      </c>
      <c r="AC8" s="72">
        <v>144.69999999999999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37.6</v>
      </c>
      <c r="BG8" s="72">
        <v>35.200000000000003</v>
      </c>
      <c r="BH8" s="72">
        <v>31.3</v>
      </c>
      <c r="BI8" s="72">
        <v>31.1</v>
      </c>
      <c r="BJ8" s="72">
        <v>27.7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11954</v>
      </c>
      <c r="BR8" s="73">
        <v>10984</v>
      </c>
      <c r="BS8" s="73">
        <v>10239</v>
      </c>
      <c r="BT8" s="74">
        <v>10577</v>
      </c>
      <c r="BU8" s="74">
        <v>9507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457960</v>
      </c>
      <c r="CN8" s="71">
        <v>1618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39</v>
      </c>
      <c r="DA8" s="72">
        <v>34.9</v>
      </c>
      <c r="DB8" s="72">
        <v>32.200000000000003</v>
      </c>
      <c r="DC8" s="72">
        <v>28.2</v>
      </c>
      <c r="DD8" s="72">
        <v>24.7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354.2</v>
      </c>
      <c r="DL8" s="72">
        <v>361.5</v>
      </c>
      <c r="DM8" s="72">
        <v>340.6</v>
      </c>
      <c r="DN8" s="72">
        <v>330.2</v>
      </c>
      <c r="DO8" s="72">
        <v>316.7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2018-03-09T07:40:56Z</cp:lastPrinted>
  <dcterms:created xsi:type="dcterms:W3CDTF">2018-02-09T01:44:01Z</dcterms:created>
  <dcterms:modified xsi:type="dcterms:W3CDTF">2018-03-15T10:08:47Z</dcterms:modified>
  <cp:category/>
</cp:coreProperties>
</file>