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H３０\03_経営比較分析表（H28決算）の分析等について（病院事業）\07_経営比較分析表（最終データ）\"/>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MN54" i="4"/>
  <c r="CS78" i="4"/>
  <c r="BX54" i="4"/>
  <c r="MN32" i="4"/>
  <c r="MH78" i="4"/>
  <c r="IZ54" i="4"/>
  <c r="IZ32" i="4"/>
  <c r="BX32" i="4"/>
  <c r="C11" i="5"/>
  <c r="D11" i="5"/>
  <c r="E11" i="5"/>
  <c r="B11" i="5"/>
  <c r="AN78" i="4" l="1"/>
  <c r="AE54" i="4"/>
  <c r="AE32" i="4"/>
  <c r="KU54" i="4"/>
  <c r="KC78" i="4"/>
  <c r="HG32" i="4"/>
  <c r="FH78" i="4"/>
  <c r="DS54" i="4"/>
  <c r="DS32" i="4"/>
  <c r="KU32" i="4"/>
  <c r="HG54" i="4"/>
  <c r="EO78" i="4"/>
  <c r="DD54" i="4"/>
  <c r="DD32" i="4"/>
  <c r="U78" i="4"/>
  <c r="P54" i="4"/>
  <c r="P32" i="4"/>
  <c r="KF54" i="4"/>
  <c r="KF32" i="4"/>
  <c r="JJ78" i="4"/>
  <c r="GR54" i="4"/>
  <c r="GR32" i="4"/>
  <c r="LO78" i="4"/>
  <c r="IK54" i="4"/>
  <c r="IK32" i="4"/>
  <c r="GT78" i="4"/>
  <c r="EW54" i="4"/>
  <c r="EW32" i="4"/>
  <c r="BZ78" i="4"/>
  <c r="BI54" i="4"/>
  <c r="LY54" i="4"/>
  <c r="LY32" i="4"/>
  <c r="BI32" i="4"/>
  <c r="LJ54" i="4"/>
  <c r="LJ32" i="4"/>
  <c r="EH54" i="4"/>
  <c r="EH32" i="4"/>
  <c r="KV78" i="4"/>
  <c r="HV54" i="4"/>
  <c r="HV32" i="4"/>
  <c r="GA78" i="4"/>
  <c r="BG78" i="4"/>
  <c r="AT54"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<sst xmlns="http://schemas.openxmlformats.org/spreadsheetml/2006/main" count="287" uniqueCount="147">
  <si>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</si>
  <si>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</si>
  <si>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</si>
  <si>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</si>
  <si>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</si>
  <si>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</si>
  <si>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</si>
  <si>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</si>
  <si>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</si>
  <si>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</si>
  <si>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</si>
  <si>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</si>
  <si>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</si>
  <si>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</si>
  <si>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</si>
  <si>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</si>
  <si>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</si>
  <si>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</si>
  <si>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</si>
  <si>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</si>
  <si>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</si>
  <si>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</si>
  <si>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</si>
  <si>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</si>
  <si>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</si>
  <si>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</si>
  <si>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</si>
  <si>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</si>
  <si>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</si>
  <si>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</si>
  <si>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</si>
  <si>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</si>
  <si>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</si>
  <si>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</si>
  <si>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</si>
  <si>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</si>
  <si>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</si>
  <si>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</si>
  <si>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</si>
  <si>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</si>
  <si>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</si>
  <si>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</si>
  <si>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</si>
  <si>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</si>
  <si>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</si>
  <si>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</si>
  <si>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</si>
  <si>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</si>
  <si>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</si>
  <si>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</si>
  <si>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</si>
  <si>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</si>
  <si>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</si>
  <si>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</si>
  <si>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</si>
  <si>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</si>
  <si>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</si>
  <si>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</si>
  <si>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</si>
  <si>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</si>
  <si>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</si>
  <si>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</si>
  <si>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</si>
  <si>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</si>
  <si>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</si>
  <si>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</si>
  <si>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</si>
  <si>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</si>
  <si>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</si>
  <si>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</si>
  <si>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</si>
  <si>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</si>
  <si>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</si>
  <si>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</si>
  <si>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</si>
  <si>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</si>
  <si>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</si>
  <si>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</si>
  <si>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</si>
  <si>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</si>
  <si>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</si>
  <si>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</si>
  <si>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</si>
  <si>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</si>
  <si>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</si>
  <si>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</si>
  <si>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</si>
  <si>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</si>
  <si>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</si>
  <si>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</si>
  <si>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</si>
  <si>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</si>
  <si>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</si>
  <si>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</si>
  <si>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</si>
  <si>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</si>
  <si>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</si>
  <si>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</si>
  <si>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</si>
  <si>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</si>
  <si>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</si>
  <si>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</si>
  <si>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</si>
  <si>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</si>
  <si>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</si>
  <si>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</si>
  <si>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</si>
  <si>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</si>
  <si>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</si>
  <si>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</si>
  <si>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</si>
  <si>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</si>
  <si>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</si>
  <si>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</si>
  <si>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</si>
  <si>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</si>
  <si>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</si>
  <si>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</si>
  <si>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</si>
  <si>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</si>
  <si>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</si>
  <si>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</si>
  <si>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</si>
  <si>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</si>
  <si>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北部上北広域事務組合</t>
  </si>
  <si>
    <t>公立野辺地病院</t>
  </si>
  <si>
    <t>当然財務</t>
  </si>
  <si>
    <t>病院事業</t>
  </si>
  <si>
    <t>一般病院</t>
  </si>
  <si>
    <t>100床以上～200床未満</t>
  </si>
  <si>
    <t>直営</t>
  </si>
  <si>
    <t>-</t>
  </si>
  <si>
    <t>ド 透 訓</t>
  </si>
  <si>
    <t>救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</si>
  <si>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</si>
  <si>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</si>
  <si>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</si>
  <si>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</si>
  <si>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</si>
  <si>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</si>
  <si>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</si>
  <si>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</si>
  <si>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3">
      <t>ヒセッチ</t>
    </rPh>
    <phoneticPr fontId="5"/>
  </si>
  <si>
    <t>　上十三医療圏の北部の二次医療機関として、急性期、回復期、慢性期を中心に地域の中核的な役割を担っています。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きます。</t>
    <rPh sb="1" eb="4">
      <t>カミトウサン</t>
    </rPh>
    <rPh sb="4" eb="6">
      <t>イリョウ</t>
    </rPh>
    <rPh sb="6" eb="7">
      <t>ケン</t>
    </rPh>
    <rPh sb="8" eb="10">
      <t>ホクブ</t>
    </rPh>
    <rPh sb="11" eb="13">
      <t>ニジ</t>
    </rPh>
    <rPh sb="13" eb="15">
      <t>イリョウ</t>
    </rPh>
    <rPh sb="15" eb="17">
      <t>キカン</t>
    </rPh>
    <rPh sb="21" eb="24">
      <t>キュウセイキ</t>
    </rPh>
    <rPh sb="25" eb="27">
      <t>カイフク</t>
    </rPh>
    <rPh sb="27" eb="28">
      <t>キ</t>
    </rPh>
    <rPh sb="29" eb="32">
      <t>マンセイキ</t>
    </rPh>
    <rPh sb="33" eb="35">
      <t>チュウシン</t>
    </rPh>
    <rPh sb="36" eb="38">
      <t>チイキ</t>
    </rPh>
    <rPh sb="39" eb="42">
      <t>チュウカクテキ</t>
    </rPh>
    <rPh sb="43" eb="45">
      <t>ヤクワリ</t>
    </rPh>
    <rPh sb="46" eb="47">
      <t>ニナ</t>
    </rPh>
    <rPh sb="58" eb="60">
      <t>ケンイキ</t>
    </rPh>
    <rPh sb="60" eb="62">
      <t>ホクブ</t>
    </rPh>
    <rPh sb="63" eb="65">
      <t>ユイイツ</t>
    </rPh>
    <rPh sb="66" eb="70">
      <t>キュウキュウコクジ</t>
    </rPh>
    <rPh sb="70" eb="72">
      <t>ビョウイン</t>
    </rPh>
    <rPh sb="72" eb="73">
      <t>オヨ</t>
    </rPh>
    <rPh sb="76" eb="77">
      <t>チ</t>
    </rPh>
    <rPh sb="77" eb="81">
      <t>イリョウキョテン</t>
    </rPh>
    <rPh sb="81" eb="83">
      <t>ビョウイン</t>
    </rPh>
    <rPh sb="87" eb="89">
      <t>チイキ</t>
    </rPh>
    <rPh sb="90" eb="92">
      <t>キタイ</t>
    </rPh>
    <rPh sb="95" eb="97">
      <t>イリョウ</t>
    </rPh>
    <rPh sb="98" eb="100">
      <t>カクジツ</t>
    </rPh>
    <phoneticPr fontId="5"/>
  </si>
  <si>
    <t>　平成28年度に病床利用率が80％を超えたことにより経常収支比率、医業収支比率が平均値を上回ることができた。
　また、累積欠損金が年々増加していることから、平成28年度には、入院患者を確保するため地域包括ケア病床の増床（20床➞30床）を行い患者数の増、利用率の向上を図った。しかし、1人1日当り収益については、平均値を上回ることが出来なかった。
　外来患者数は年々減少傾向にあるが、1人1日当り収益については僅かであるが年々増加している。外来収益の確保のため今後も単価アップが課題である。
　職員給与費対医業収益比率、材料費対医業収益比率については、平均値を下回っている。今後も運営上必要とされる各種適正な人員数と経費節減に取り組んでいく。
　</t>
    <rPh sb="1" eb="3">
      <t>ヘイセイ</t>
    </rPh>
    <rPh sb="5" eb="7">
      <t>ネンド</t>
    </rPh>
    <rPh sb="8" eb="10">
      <t>ビョウショウ</t>
    </rPh>
    <rPh sb="10" eb="12">
      <t>リヨウ</t>
    </rPh>
    <rPh sb="12" eb="13">
      <t>リツ</t>
    </rPh>
    <rPh sb="18" eb="19">
      <t>コ</t>
    </rPh>
    <rPh sb="26" eb="30">
      <t>ケイジョウシュウシ</t>
    </rPh>
    <rPh sb="30" eb="32">
      <t>ヒリツ</t>
    </rPh>
    <rPh sb="33" eb="35">
      <t>イギョウ</t>
    </rPh>
    <rPh sb="35" eb="37">
      <t>シュウシ</t>
    </rPh>
    <rPh sb="37" eb="39">
      <t>ヒリツ</t>
    </rPh>
    <rPh sb="40" eb="43">
      <t>ヘイキンチ</t>
    </rPh>
    <rPh sb="44" eb="46">
      <t>ウワマワ</t>
    </rPh>
    <rPh sb="59" eb="61">
      <t>ルイセキ</t>
    </rPh>
    <rPh sb="61" eb="64">
      <t>ケッソンキン</t>
    </rPh>
    <rPh sb="65" eb="67">
      <t>ネンネン</t>
    </rPh>
    <rPh sb="67" eb="69">
      <t>ゾウカ</t>
    </rPh>
    <rPh sb="78" eb="80">
      <t>ヘイセイ</t>
    </rPh>
    <rPh sb="82" eb="84">
      <t>ネンド</t>
    </rPh>
    <rPh sb="87" eb="89">
      <t>ニュウイン</t>
    </rPh>
    <rPh sb="89" eb="91">
      <t>カンジャ</t>
    </rPh>
    <rPh sb="92" eb="94">
      <t>カクホ</t>
    </rPh>
    <rPh sb="98" eb="100">
      <t>チイキ</t>
    </rPh>
    <rPh sb="100" eb="102">
      <t>ホウカツ</t>
    </rPh>
    <rPh sb="104" eb="106">
      <t>ビョウショウ</t>
    </rPh>
    <rPh sb="107" eb="109">
      <t>ゾウショウ</t>
    </rPh>
    <rPh sb="112" eb="113">
      <t>ショウ</t>
    </rPh>
    <rPh sb="116" eb="117">
      <t>ショウ</t>
    </rPh>
    <rPh sb="119" eb="120">
      <t>オコナ</t>
    </rPh>
    <rPh sb="121" eb="124">
      <t>カンジャスウ</t>
    </rPh>
    <rPh sb="125" eb="126">
      <t>ゾウ</t>
    </rPh>
    <rPh sb="127" eb="130">
      <t>リヨウリツ</t>
    </rPh>
    <rPh sb="134" eb="135">
      <t>ハカ</t>
    </rPh>
    <rPh sb="143" eb="144">
      <t>ニン</t>
    </rPh>
    <rPh sb="145" eb="146">
      <t>ヒ</t>
    </rPh>
    <rPh sb="146" eb="147">
      <t>アタ</t>
    </rPh>
    <rPh sb="148" eb="150">
      <t>シュウエキ</t>
    </rPh>
    <rPh sb="156" eb="159">
      <t>ヘイキンチ</t>
    </rPh>
    <rPh sb="160" eb="162">
      <t>ウワマワ</t>
    </rPh>
    <rPh sb="166" eb="168">
      <t>デキ</t>
    </rPh>
    <rPh sb="175" eb="177">
      <t>ガイライ</t>
    </rPh>
    <rPh sb="177" eb="180">
      <t>カンジャスウ</t>
    </rPh>
    <rPh sb="179" eb="180">
      <t>スウ</t>
    </rPh>
    <rPh sb="181" eb="183">
      <t>ネンネン</t>
    </rPh>
    <rPh sb="220" eb="222">
      <t>ガイライ</t>
    </rPh>
    <rPh sb="222" eb="224">
      <t>シュウエキ</t>
    </rPh>
    <rPh sb="225" eb="227">
      <t>カクホ</t>
    </rPh>
    <rPh sb="230" eb="232">
      <t>コンゴ</t>
    </rPh>
    <rPh sb="233" eb="235">
      <t>タンカ</t>
    </rPh>
    <rPh sb="239" eb="241">
      <t>カダイ</t>
    </rPh>
    <rPh sb="247" eb="249">
      <t>ショクイン</t>
    </rPh>
    <rPh sb="249" eb="251">
      <t>キュウヨ</t>
    </rPh>
    <rPh sb="251" eb="252">
      <t>ヒ</t>
    </rPh>
    <rPh sb="252" eb="253">
      <t>タイ</t>
    </rPh>
    <rPh sb="253" eb="257">
      <t>イギョウシュウエキ</t>
    </rPh>
    <rPh sb="257" eb="259">
      <t>ヒリツ</t>
    </rPh>
    <rPh sb="260" eb="262">
      <t>ザイリョウ</t>
    </rPh>
    <rPh sb="262" eb="263">
      <t>ヒ</t>
    </rPh>
    <rPh sb="263" eb="264">
      <t>タイ</t>
    </rPh>
    <rPh sb="276" eb="279">
      <t>ヘイキンチ</t>
    </rPh>
    <rPh sb="280" eb="282">
      <t>シタマワ</t>
    </rPh>
    <rPh sb="287" eb="289">
      <t>コンゴ</t>
    </rPh>
    <rPh sb="290" eb="293">
      <t>ウンエイジョウ</t>
    </rPh>
    <rPh sb="293" eb="295">
      <t>ヒツヨウ</t>
    </rPh>
    <rPh sb="299" eb="301">
      <t>カクシュ</t>
    </rPh>
    <rPh sb="301" eb="303">
      <t>テキセイ</t>
    </rPh>
    <rPh sb="304" eb="307">
      <t>ジンインスウ</t>
    </rPh>
    <rPh sb="308" eb="310">
      <t>ケイヒ</t>
    </rPh>
    <rPh sb="310" eb="312">
      <t>セツゲン</t>
    </rPh>
    <rPh sb="313" eb="314">
      <t>ト</t>
    </rPh>
    <rPh sb="315" eb="316">
      <t>ク</t>
    </rPh>
    <phoneticPr fontId="5"/>
  </si>
  <si>
    <t>　有形固定資産減価償却率、機械備品減価償却率については、年々増加傾向にあり建物・機械備品に関してはほとんどが法定耐用年数に近い状態にある。また、1床当り有形固定資産については、平成27年度ではほぼ平均値であったが、平成28年度の建物資産の増により平均値を上回ることとなった。
　今後の大きな問題点として老朽化に伴う改修工事（耐震整備含む）が必要となってくるが、そのためには慢性的な経営赤字を解消し、過剰投資とならないよう安定した継続性のある経営に取り組んでいく。</t>
    <rPh sb="1" eb="3">
      <t>ユウケイ</t>
    </rPh>
    <rPh sb="3" eb="7">
      <t>コテイシサン</t>
    </rPh>
    <rPh sb="7" eb="9">
      <t>ゲンカ</t>
    </rPh>
    <rPh sb="9" eb="11">
      <t>ショウキャク</t>
    </rPh>
    <rPh sb="11" eb="12">
      <t>リツ</t>
    </rPh>
    <rPh sb="13" eb="15">
      <t>キカイ</t>
    </rPh>
    <rPh sb="15" eb="17">
      <t>ビヒン</t>
    </rPh>
    <rPh sb="17" eb="19">
      <t>ゲンカ</t>
    </rPh>
    <rPh sb="19" eb="21">
      <t>ショウキャク</t>
    </rPh>
    <rPh sb="21" eb="22">
      <t>リツ</t>
    </rPh>
    <rPh sb="28" eb="30">
      <t>ネンエン</t>
    </rPh>
    <rPh sb="30" eb="32">
      <t>ゾウカ</t>
    </rPh>
    <rPh sb="32" eb="34">
      <t>ケイコウ</t>
    </rPh>
    <rPh sb="37" eb="39">
      <t>タテモノ</t>
    </rPh>
    <rPh sb="40" eb="42">
      <t>キカイ</t>
    </rPh>
    <rPh sb="42" eb="44">
      <t>ビヒン</t>
    </rPh>
    <rPh sb="45" eb="46">
      <t>カン</t>
    </rPh>
    <rPh sb="73" eb="74">
      <t>ショウ</t>
    </rPh>
    <rPh sb="74" eb="75">
      <t>アタ</t>
    </rPh>
    <rPh sb="76" eb="78">
      <t>ユウケイ</t>
    </rPh>
    <rPh sb="78" eb="80">
      <t>コテイ</t>
    </rPh>
    <rPh sb="80" eb="82">
      <t>シサン</t>
    </rPh>
    <rPh sb="88" eb="90">
      <t>ヘイセイ</t>
    </rPh>
    <rPh sb="92" eb="94">
      <t>ネンド</t>
    </rPh>
    <rPh sb="98" eb="100">
      <t>ヘイキン</t>
    </rPh>
    <rPh sb="100" eb="101">
      <t>チ</t>
    </rPh>
    <rPh sb="107" eb="109">
      <t>ヘイセイ</t>
    </rPh>
    <rPh sb="111" eb="113">
      <t>ネンド</t>
    </rPh>
    <rPh sb="114" eb="118">
      <t>タテモノシサン</t>
    </rPh>
    <rPh sb="119" eb="120">
      <t>ゾウ</t>
    </rPh>
    <rPh sb="123" eb="125">
      <t>ヘイキンン</t>
    </rPh>
    <rPh sb="125" eb="126">
      <t>チ</t>
    </rPh>
    <rPh sb="127" eb="129">
      <t>ウワマワ</t>
    </rPh>
    <rPh sb="151" eb="154">
      <t>ロウキュウカ</t>
    </rPh>
    <rPh sb="155" eb="156">
      <t>トモナ</t>
    </rPh>
    <rPh sb="157" eb="159">
      <t>カイシュウ</t>
    </rPh>
    <rPh sb="159" eb="161">
      <t>コウジ</t>
    </rPh>
    <rPh sb="162" eb="164">
      <t>タイシン</t>
    </rPh>
    <rPh sb="164" eb="166">
      <t>セイビ</t>
    </rPh>
    <rPh sb="166" eb="167">
      <t>フク</t>
    </rPh>
    <rPh sb="170" eb="172">
      <t>ヒツヨウ</t>
    </rPh>
    <rPh sb="186" eb="189">
      <t>マンセイテキ</t>
    </rPh>
    <rPh sb="190" eb="192">
      <t>ケイエイ</t>
    </rPh>
    <rPh sb="192" eb="194">
      <t>アカジ</t>
    </rPh>
    <rPh sb="195" eb="197">
      <t>カイショウ</t>
    </rPh>
    <rPh sb="199" eb="203">
      <t>カジョウトウシ</t>
    </rPh>
    <rPh sb="210" eb="212">
      <t>アンテイ</t>
    </rPh>
    <rPh sb="214" eb="217">
      <t>ケイゾクセイ</t>
    </rPh>
    <rPh sb="220" eb="222">
      <t>ケイエイ</t>
    </rPh>
    <rPh sb="223" eb="224">
      <t>ト</t>
    </rPh>
    <rPh sb="225" eb="226">
      <t>ク</t>
    </rPh>
    <phoneticPr fontId="5"/>
  </si>
  <si>
    <t>　高齢者人口の増加への体制や地域住民の安全安心に寄与する医療機関を目指すうえで、地域の医療機関や在宅医との間での積極的な紹介患者の受け入れ、逆紹介の推進等を中心に連携強化を図り、経営改善に取り組んでいく。
　老朽化に伴う改修工事等については将来必要となるが、構成町村と十分協議のうえ計画的に進めなければならない。また、建物や医療器械の企業債の元利償還と減価償却費は、病院経営を圧迫する要因となるため、どのように対応するか十分協議、検討する必要がある。
　</t>
    <rPh sb="1" eb="4">
      <t>コウレイシャ</t>
    </rPh>
    <rPh sb="4" eb="6">
      <t>ジンコウ</t>
    </rPh>
    <rPh sb="7" eb="9">
      <t>ゾウカ</t>
    </rPh>
    <rPh sb="11" eb="13">
      <t>タイセイ</t>
    </rPh>
    <rPh sb="14" eb="16">
      <t>チイキ</t>
    </rPh>
    <rPh sb="16" eb="19">
      <t>ジュウミンオ</t>
    </rPh>
    <rPh sb="19" eb="21">
      <t>アンゼン</t>
    </rPh>
    <rPh sb="21" eb="23">
      <t>アンシン</t>
    </rPh>
    <rPh sb="24" eb="26">
      <t>キヨ</t>
    </rPh>
    <rPh sb="28" eb="32">
      <t>イリョウキカン</t>
    </rPh>
    <rPh sb="33" eb="35">
      <t>メザ</t>
    </rPh>
    <rPh sb="40" eb="42">
      <t>チイキ</t>
    </rPh>
    <rPh sb="43" eb="47">
      <t>イリョウキカン</t>
    </rPh>
    <rPh sb="48" eb="50">
      <t>ザイタク</t>
    </rPh>
    <rPh sb="50" eb="51">
      <t>イ</t>
    </rPh>
    <rPh sb="53" eb="54">
      <t>カン</t>
    </rPh>
    <rPh sb="56" eb="59">
      <t>セッキョクテキ</t>
    </rPh>
    <rPh sb="60" eb="64">
      <t>ショウカイカンジャ</t>
    </rPh>
    <rPh sb="65" eb="66">
      <t>ウ</t>
    </rPh>
    <rPh sb="67" eb="68">
      <t>イ</t>
    </rPh>
    <rPh sb="86" eb="87">
      <t>ハカ</t>
    </rPh>
    <rPh sb="89" eb="91">
      <t>ケイエイ</t>
    </rPh>
    <rPh sb="91" eb="93">
      <t>カイゼン</t>
    </rPh>
    <rPh sb="94" eb="95">
      <t>ト</t>
    </rPh>
    <rPh sb="96" eb="97">
      <t>ク</t>
    </rPh>
    <rPh sb="104" eb="107">
      <t>ロウキュウカ</t>
    </rPh>
    <rPh sb="108" eb="109">
      <t>トモナ</t>
    </rPh>
    <rPh sb="114" eb="115">
      <t>トウ</t>
    </rPh>
    <rPh sb="120" eb="122">
      <t>ショウライ</t>
    </rPh>
    <rPh sb="122" eb="124">
      <t>ヒツヨウ</t>
    </rPh>
    <rPh sb="129" eb="131">
      <t>コウセイ</t>
    </rPh>
    <rPh sb="131" eb="133">
      <t>チョウソン</t>
    </rPh>
    <rPh sb="134" eb="136">
      <t>ジュウブン</t>
    </rPh>
    <rPh sb="136" eb="138">
      <t>キョウギ</t>
    </rPh>
    <rPh sb="141" eb="144">
      <t>ケイカクテキ</t>
    </rPh>
    <rPh sb="145" eb="146">
      <t>スス</t>
    </rPh>
    <rPh sb="159" eb="161">
      <t>タテモノ</t>
    </rPh>
    <rPh sb="162" eb="166">
      <t>イリョウキカイ</t>
    </rPh>
    <rPh sb="167" eb="170">
      <t>キギョウサイ</t>
    </rPh>
    <rPh sb="171" eb="173">
      <t>ガンリ</t>
    </rPh>
    <rPh sb="173" eb="175">
      <t>ショウカン</t>
    </rPh>
    <rPh sb="176" eb="178">
      <t>ゲンカ</t>
    </rPh>
    <rPh sb="178" eb="181">
      <t>ショウキャクヒ</t>
    </rPh>
    <rPh sb="183" eb="185">
      <t>ビョウイン</t>
    </rPh>
    <rPh sb="185" eb="187">
      <t>ケイエイ</t>
    </rPh>
    <rPh sb="210" eb="212">
      <t>ジュウブン</t>
    </rPh>
    <rPh sb="212" eb="214">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</si>
</sst>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73.7</c:v>
                </c:pt>
                <c:pt idx="1">
                  <c:v>77.900000000000006</c:v>
                </c:pt>
                <c:pt idx="2">
                  <c:v>78.3</c:v>
                </c:pt>
                <c:pt idx="3">
                  <c:v>76.900000000000006</c:v>
                </c:pt>
                <c:pt idx="4">
                  <c:v>81.400000000000006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9545584"/>
        <c:axId val="23954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9545584"/>
        <c:axId val="239545192"/>
      </c:lineChart>
      <c:dateAx>
        <c:axId val="239545584"/>
        <c:scaling>
          <c:orientation val="minMax"/>
        </c:scaling>
        <c:delete val="1"/>
        <c:axPos val="b"/>
        <c:numFmt formatCode="ge" sourceLinked="1"/>
        <c:majorTickMark val="none"/>
        <c:minorTickMark val="none"/>
        <c:tickLblPos val="none"/>
        <c:crossAx val="239545192"/>
        <c:crosses val="autoZero"/>
        <c:auto val="1"/>
        <c:lblOffset val="100"/>
        <c:baseTimeUnit val="years"/>
      </c:dateAx>
      <c:valAx>
        <c:axId val="23954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4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7101</c:v>
                </c:pt>
                <c:pt idx="1">
                  <c:v>7540</c:v>
                </c:pt>
                <c:pt idx="2">
                  <c:v>7812</c:v>
                </c:pt>
                <c:pt idx="3">
                  <c:v>7770</c:v>
                </c:pt>
                <c:pt idx="4">
                  <c:v>8218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6128328"/>
        <c:axId val="18612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6128328"/>
        <c:axId val="186127544"/>
      </c:lineChart>
      <c:dateAx>
        <c:axId val="186128328"/>
        <c:scaling>
          <c:orientation val="minMax"/>
        </c:scaling>
        <c:delete val="1"/>
        <c:axPos val="b"/>
        <c:numFmt formatCode="ge" sourceLinked="1"/>
        <c:majorTickMark val="none"/>
        <c:minorTickMark val="none"/>
        <c:tickLblPos val="none"/>
        <c:crossAx val="186127544"/>
        <c:crosses val="autoZero"/>
        <c:auto val="1"/>
        <c:lblOffset val="100"/>
        <c:baseTimeUnit val="years"/>
      </c:dateAx>
      <c:valAx>
        <c:axId val="186127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12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29230</c:v>
                </c:pt>
                <c:pt idx="1">
                  <c:v>31735</c:v>
                </c:pt>
                <c:pt idx="2">
                  <c:v>32348</c:v>
                </c:pt>
                <c:pt idx="3">
                  <c:v>30489</c:v>
                </c:pt>
                <c:pt idx="4">
                  <c:v>30728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0262248"/>
        <c:axId val="24026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0262248"/>
        <c:axId val="240261464"/>
      </c:lineChart>
      <c:dateAx>
        <c:axId val="240262248"/>
        <c:scaling>
          <c:orientation val="minMax"/>
        </c:scaling>
        <c:delete val="1"/>
        <c:axPos val="b"/>
        <c:numFmt formatCode="ge" sourceLinked="1"/>
        <c:majorTickMark val="none"/>
        <c:minorTickMark val="none"/>
        <c:tickLblPos val="none"/>
        <c:crossAx val="240261464"/>
        <c:crosses val="autoZero"/>
        <c:auto val="1"/>
        <c:lblOffset val="100"/>
        <c:baseTimeUnit val="years"/>
      </c:dateAx>
      <c:valAx>
        <c:axId val="240261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26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154.19999999999999</c:v>
                </c:pt>
                <c:pt idx="1">
                  <c:v>142.1</c:v>
                </c:pt>
                <c:pt idx="2">
                  <c:v>142.4</c:v>
                </c:pt>
                <c:pt idx="3">
                  <c:v>157.69999999999999</c:v>
                </c:pt>
                <c:pt idx="4">
                  <c:v>147.1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9544408"/>
        <c:axId val="2395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9544408"/>
        <c:axId val="239544016"/>
      </c:lineChart>
      <c:dateAx>
        <c:axId val="239544408"/>
        <c:scaling>
          <c:orientation val="minMax"/>
        </c:scaling>
        <c:delete val="1"/>
        <c:axPos val="b"/>
        <c:numFmt formatCode="ge" sourceLinked="1"/>
        <c:majorTickMark val="none"/>
        <c:minorTickMark val="none"/>
        <c:tickLblPos val="none"/>
        <c:crossAx val="239544016"/>
        <c:crosses val="autoZero"/>
        <c:auto val="1"/>
        <c:lblOffset val="100"/>
        <c:baseTimeUnit val="years"/>
      </c:dateAx>
      <c:valAx>
        <c:axId val="23954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4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94.8</c:v>
                </c:pt>
                <c:pt idx="2">
                  <c:v>84.8</c:v>
                </c:pt>
                <c:pt idx="3">
                  <c:v>88.1</c:v>
                </c:pt>
                <c:pt idx="4">
                  <c:v>97.2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9543232"/>
        <c:axId val="28701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9543232"/>
        <c:axId val="287016120"/>
      </c:lineChart>
      <c:dateAx>
        <c:axId val="239543232"/>
        <c:scaling>
          <c:orientation val="minMax"/>
        </c:scaling>
        <c:delete val="1"/>
        <c:axPos val="b"/>
        <c:numFmt formatCode="ge" sourceLinked="1"/>
        <c:majorTickMark val="none"/>
        <c:minorTickMark val="none"/>
        <c:tickLblPos val="none"/>
        <c:crossAx val="287016120"/>
        <c:crosses val="autoZero"/>
        <c:auto val="1"/>
        <c:lblOffset val="100"/>
        <c:baseTimeUnit val="years"/>
      </c:dateAx>
      <c:valAx>
        <c:axId val="28701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4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100.2</c:v>
                </c:pt>
                <c:pt idx="2">
                  <c:v>91.9</c:v>
                </c:pt>
                <c:pt idx="3">
                  <c:v>94.5</c:v>
                </c:pt>
                <c:pt idx="4">
                  <c:v>103.6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87016904"/>
        <c:axId val="2870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87016904"/>
        <c:axId val="287015728"/>
      </c:lineChart>
      <c:dateAx>
        <c:axId val="287016904"/>
        <c:scaling>
          <c:orientation val="minMax"/>
        </c:scaling>
        <c:delete val="1"/>
        <c:axPos val="b"/>
        <c:numFmt formatCode="ge" sourceLinked="1"/>
        <c:majorTickMark val="none"/>
        <c:minorTickMark val="none"/>
        <c:tickLblPos val="none"/>
        <c:crossAx val="287015728"/>
        <c:crosses val="autoZero"/>
        <c:auto val="1"/>
        <c:lblOffset val="100"/>
        <c:baseTimeUnit val="years"/>
      </c:dateAx>
      <c:valAx>
        <c:axId val="28701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701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53.1</c:v>
                </c:pt>
                <c:pt idx="1">
                  <c:v>54.5</c:v>
                </c:pt>
                <c:pt idx="2">
                  <c:v>71.099999999999994</c:v>
                </c:pt>
                <c:pt idx="3">
                  <c:v>68.599999999999994</c:v>
                </c:pt>
                <c:pt idx="4">
                  <c:v>74.3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87015336"/>
        <c:axId val="2870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87015336"/>
        <c:axId val="287016512"/>
      </c:lineChart>
      <c:dateAx>
        <c:axId val="287015336"/>
        <c:scaling>
          <c:orientation val="minMax"/>
        </c:scaling>
        <c:delete val="1"/>
        <c:axPos val="b"/>
        <c:numFmt formatCode="ge" sourceLinked="1"/>
        <c:majorTickMark val="none"/>
        <c:minorTickMark val="none"/>
        <c:tickLblPos val="none"/>
        <c:crossAx val="287016512"/>
        <c:crosses val="autoZero"/>
        <c:auto val="1"/>
        <c:lblOffset val="100"/>
        <c:baseTimeUnit val="years"/>
      </c:dateAx>
      <c:valAx>
        <c:axId val="28701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01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48.1</c:v>
                </c:pt>
                <c:pt idx="1">
                  <c:v>52.5</c:v>
                </c:pt>
                <c:pt idx="2">
                  <c:v>76.3</c:v>
                </c:pt>
                <c:pt idx="3">
                  <c:v>87.9</c:v>
                </c:pt>
                <c:pt idx="4">
                  <c:v>89.2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8273152"/>
        <c:axId val="23827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8273152"/>
        <c:axId val="238275112"/>
      </c:lineChart>
      <c:dateAx>
        <c:axId val="238273152"/>
        <c:scaling>
          <c:orientation val="minMax"/>
        </c:scaling>
        <c:delete val="1"/>
        <c:axPos val="b"/>
        <c:numFmt formatCode="ge" sourceLinked="1"/>
        <c:majorTickMark val="none"/>
        <c:minorTickMark val="none"/>
        <c:tickLblPos val="none"/>
        <c:crossAx val="238275112"/>
        <c:crosses val="autoZero"/>
        <c:auto val="1"/>
        <c:lblOffset val="100"/>
        <c:baseTimeUnit val="years"/>
      </c:dateAx>
      <c:valAx>
        <c:axId val="238275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2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41059656</c:v>
                </c:pt>
                <c:pt idx="1">
                  <c:v>41188987</c:v>
                </c:pt>
                <c:pt idx="2">
                  <c:v>42631609</c:v>
                </c:pt>
                <c:pt idx="3">
                  <c:v>36972576</c:v>
                </c:pt>
                <c:pt idx="4">
                  <c:v>43688411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8276288"/>
        <c:axId val="2382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8276288"/>
        <c:axId val="238276680"/>
      </c:lineChart>
      <c:dateAx>
        <c:axId val="238276288"/>
        <c:scaling>
          <c:orientation val="minMax"/>
        </c:scaling>
        <c:delete val="1"/>
        <c:axPos val="b"/>
        <c:numFmt formatCode="ge" sourceLinked="1"/>
        <c:majorTickMark val="none"/>
        <c:minorTickMark val="none"/>
        <c:tickLblPos val="none"/>
        <c:crossAx val="238276680"/>
        <c:crosses val="autoZero"/>
        <c:auto val="1"/>
        <c:lblOffset val="100"/>
        <c:baseTimeUnit val="years"/>
      </c:dateAx>
      <c:valAx>
        <c:axId val="238276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27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16.399999999999999</c:v>
                </c:pt>
                <c:pt idx="1">
                  <c:v>17.7</c:v>
                </c:pt>
                <c:pt idx="2">
                  <c:v>18</c:v>
                </c:pt>
                <c:pt idx="3">
                  <c:v>16.899999999999999</c:v>
                </c:pt>
                <c:pt idx="4">
                  <c:v>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8273936"/>
        <c:axId val="2403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8273936"/>
        <c:axId val="240345400"/>
      </c:lineChart>
      <c:dateAx>
        <c:axId val="238273936"/>
        <c:scaling>
          <c:orientation val="minMax"/>
        </c:scaling>
        <c:delete val="1"/>
        <c:axPos val="b"/>
        <c:numFmt formatCode="ge" sourceLinked="1"/>
        <c:majorTickMark val="none"/>
        <c:minorTickMark val="none"/>
        <c:tickLblPos val="none"/>
        <c:crossAx val="240345400"/>
        <c:crosses val="autoZero"/>
        <c:auto val="1"/>
        <c:lblOffset val="100"/>
        <c:baseTimeUnit val="years"/>
      </c:dateAx>
      <c:valAx>
        <c:axId val="24034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27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50.1</c:v>
                </c:pt>
                <c:pt idx="2">
                  <c:v>50.2</c:v>
                </c:pt>
                <c:pt idx="3">
                  <c:v>50.8</c:v>
                </c:pt>
                <c:pt idx="4">
                  <c:v>49.6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0344616"/>
        <c:axId val="240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0344616"/>
        <c:axId val="240345792"/>
      </c:lineChart>
      <c:dateAx>
        <c:axId val="240344616"/>
        <c:scaling>
          <c:orientation val="minMax"/>
        </c:scaling>
        <c:delete val="1"/>
        <c:axPos val="b"/>
        <c:numFmt formatCode="ge" sourceLinked="1"/>
        <c:majorTickMark val="none"/>
        <c:minorTickMark val="none"/>
        <c:tickLblPos val="none"/>
        <c:crossAx val="240345792"/>
        <c:crosses val="autoZero"/>
        <c:auto val="1"/>
        <c:lblOffset val="100"/>
        <c:baseTimeUnit val="years"/>
      </c:dateAx>
      <c:valAx>
        <c:axId val="2403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34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R1"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青森県北部上北広域事務組合　公立野辺地病院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31</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14378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31</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99.8</v>
      </c>
      <c r="Q33" s="101"/>
      <c r="R33" s="101"/>
      <c r="S33" s="101"/>
      <c r="T33" s="101"/>
      <c r="U33" s="101"/>
      <c r="V33" s="101"/>
      <c r="W33" s="101"/>
      <c r="X33" s="101"/>
      <c r="Y33" s="101"/>
      <c r="Z33" s="101"/>
      <c r="AA33" s="101"/>
      <c r="AB33" s="101"/>
      <c r="AC33" s="101"/>
      <c r="AD33" s="102"/>
      <c r="AE33" s="100">
        <f>データ!AI7</f>
        <v>100.2</v>
      </c>
      <c r="AF33" s="101"/>
      <c r="AG33" s="101"/>
      <c r="AH33" s="101"/>
      <c r="AI33" s="101"/>
      <c r="AJ33" s="101"/>
      <c r="AK33" s="101"/>
      <c r="AL33" s="101"/>
      <c r="AM33" s="101"/>
      <c r="AN33" s="101"/>
      <c r="AO33" s="101"/>
      <c r="AP33" s="101"/>
      <c r="AQ33" s="101"/>
      <c r="AR33" s="101"/>
      <c r="AS33" s="102"/>
      <c r="AT33" s="100">
        <f>データ!AJ7</f>
        <v>91.9</v>
      </c>
      <c r="AU33" s="101"/>
      <c r="AV33" s="101"/>
      <c r="AW33" s="101"/>
      <c r="AX33" s="101"/>
      <c r="AY33" s="101"/>
      <c r="AZ33" s="101"/>
      <c r="BA33" s="101"/>
      <c r="BB33" s="101"/>
      <c r="BC33" s="101"/>
      <c r="BD33" s="101"/>
      <c r="BE33" s="101"/>
      <c r="BF33" s="101"/>
      <c r="BG33" s="101"/>
      <c r="BH33" s="102"/>
      <c r="BI33" s="100">
        <f>データ!AK7</f>
        <v>94.5</v>
      </c>
      <c r="BJ33" s="101"/>
      <c r="BK33" s="101"/>
      <c r="BL33" s="101"/>
      <c r="BM33" s="101"/>
      <c r="BN33" s="101"/>
      <c r="BO33" s="101"/>
      <c r="BP33" s="101"/>
      <c r="BQ33" s="101"/>
      <c r="BR33" s="101"/>
      <c r="BS33" s="101"/>
      <c r="BT33" s="101"/>
      <c r="BU33" s="101"/>
      <c r="BV33" s="101"/>
      <c r="BW33" s="102"/>
      <c r="BX33" s="100">
        <f>データ!AL7</f>
        <v>103.6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95.8</v>
      </c>
      <c r="DE33" s="101"/>
      <c r="DF33" s="101"/>
      <c r="DG33" s="101"/>
      <c r="DH33" s="101"/>
      <c r="DI33" s="101"/>
      <c r="DJ33" s="101"/>
      <c r="DK33" s="101"/>
      <c r="DL33" s="101"/>
      <c r="DM33" s="101"/>
      <c r="DN33" s="101"/>
      <c r="DO33" s="101"/>
      <c r="DP33" s="101"/>
      <c r="DQ33" s="101"/>
      <c r="DR33" s="102"/>
      <c r="DS33" s="100">
        <f>データ!AT7</f>
        <v>94.8</v>
      </c>
      <c r="DT33" s="101"/>
      <c r="DU33" s="101"/>
      <c r="DV33" s="101"/>
      <c r="DW33" s="101"/>
      <c r="DX33" s="101"/>
      <c r="DY33" s="101"/>
      <c r="DZ33" s="101"/>
      <c r="EA33" s="101"/>
      <c r="EB33" s="101"/>
      <c r="EC33" s="101"/>
      <c r="ED33" s="101"/>
      <c r="EE33" s="101"/>
      <c r="EF33" s="101"/>
      <c r="EG33" s="102"/>
      <c r="EH33" s="100">
        <f>データ!AU7</f>
        <v>84.8</v>
      </c>
      <c r="EI33" s="101"/>
      <c r="EJ33" s="101"/>
      <c r="EK33" s="101"/>
      <c r="EL33" s="101"/>
      <c r="EM33" s="101"/>
      <c r="EN33" s="101"/>
      <c r="EO33" s="101"/>
      <c r="EP33" s="101"/>
      <c r="EQ33" s="101"/>
      <c r="ER33" s="101"/>
      <c r="ES33" s="101"/>
      <c r="ET33" s="101"/>
      <c r="EU33" s="101"/>
      <c r="EV33" s="102"/>
      <c r="EW33" s="100">
        <f>データ!AV7</f>
        <v>88.1</v>
      </c>
      <c r="EX33" s="101"/>
      <c r="EY33" s="101"/>
      <c r="EZ33" s="101"/>
      <c r="FA33" s="101"/>
      <c r="FB33" s="101"/>
      <c r="FC33" s="101"/>
      <c r="FD33" s="101"/>
      <c r="FE33" s="101"/>
      <c r="FF33" s="101"/>
      <c r="FG33" s="101"/>
      <c r="FH33" s="101"/>
      <c r="FI33" s="101"/>
      <c r="FJ33" s="101"/>
      <c r="FK33" s="102"/>
      <c r="FL33" s="100">
        <f>データ!AW7</f>
        <v>97.2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154.19999999999999</v>
      </c>
      <c r="GS33" s="101"/>
      <c r="GT33" s="101"/>
      <c r="GU33" s="101"/>
      <c r="GV33" s="101"/>
      <c r="GW33" s="101"/>
      <c r="GX33" s="101"/>
      <c r="GY33" s="101"/>
      <c r="GZ33" s="101"/>
      <c r="HA33" s="101"/>
      <c r="HB33" s="101"/>
      <c r="HC33" s="101"/>
      <c r="HD33" s="101"/>
      <c r="HE33" s="101"/>
      <c r="HF33" s="102"/>
      <c r="HG33" s="100">
        <f>データ!BE7</f>
        <v>142.1</v>
      </c>
      <c r="HH33" s="101"/>
      <c r="HI33" s="101"/>
      <c r="HJ33" s="101"/>
      <c r="HK33" s="101"/>
      <c r="HL33" s="101"/>
      <c r="HM33" s="101"/>
      <c r="HN33" s="101"/>
      <c r="HO33" s="101"/>
      <c r="HP33" s="101"/>
      <c r="HQ33" s="101"/>
      <c r="HR33" s="101"/>
      <c r="HS33" s="101"/>
      <c r="HT33" s="101"/>
      <c r="HU33" s="102"/>
      <c r="HV33" s="100">
        <f>データ!BF7</f>
        <v>142.4</v>
      </c>
      <c r="HW33" s="101"/>
      <c r="HX33" s="101"/>
      <c r="HY33" s="101"/>
      <c r="HZ33" s="101"/>
      <c r="IA33" s="101"/>
      <c r="IB33" s="101"/>
      <c r="IC33" s="101"/>
      <c r="ID33" s="101"/>
      <c r="IE33" s="101"/>
      <c r="IF33" s="101"/>
      <c r="IG33" s="101"/>
      <c r="IH33" s="101"/>
      <c r="II33" s="101"/>
      <c r="IJ33" s="102"/>
      <c r="IK33" s="100">
        <f>データ!BG7</f>
        <v>157.69999999999999</v>
      </c>
      <c r="IL33" s="101"/>
      <c r="IM33" s="101"/>
      <c r="IN33" s="101"/>
      <c r="IO33" s="101"/>
      <c r="IP33" s="101"/>
      <c r="IQ33" s="101"/>
      <c r="IR33" s="101"/>
      <c r="IS33" s="101"/>
      <c r="IT33" s="101"/>
      <c r="IU33" s="101"/>
      <c r="IV33" s="101"/>
      <c r="IW33" s="101"/>
      <c r="IX33" s="101"/>
      <c r="IY33" s="102"/>
      <c r="IZ33" s="100">
        <f>データ!BH7</f>
        <v>147.1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73.7</v>
      </c>
      <c r="KG33" s="101"/>
      <c r="KH33" s="101"/>
      <c r="KI33" s="101"/>
      <c r="KJ33" s="101"/>
      <c r="KK33" s="101"/>
      <c r="KL33" s="101"/>
      <c r="KM33" s="101"/>
      <c r="KN33" s="101"/>
      <c r="KO33" s="101"/>
      <c r="KP33" s="101"/>
      <c r="KQ33" s="101"/>
      <c r="KR33" s="101"/>
      <c r="KS33" s="101"/>
      <c r="KT33" s="102"/>
      <c r="KU33" s="100">
        <f>データ!BP7</f>
        <v>77.900000000000006</v>
      </c>
      <c r="KV33" s="101"/>
      <c r="KW33" s="101"/>
      <c r="KX33" s="101"/>
      <c r="KY33" s="101"/>
      <c r="KZ33" s="101"/>
      <c r="LA33" s="101"/>
      <c r="LB33" s="101"/>
      <c r="LC33" s="101"/>
      <c r="LD33" s="101"/>
      <c r="LE33" s="101"/>
      <c r="LF33" s="101"/>
      <c r="LG33" s="101"/>
      <c r="LH33" s="101"/>
      <c r="LI33" s="102"/>
      <c r="LJ33" s="100">
        <f>データ!BQ7</f>
        <v>78.3</v>
      </c>
      <c r="LK33" s="101"/>
      <c r="LL33" s="101"/>
      <c r="LM33" s="101"/>
      <c r="LN33" s="101"/>
      <c r="LO33" s="101"/>
      <c r="LP33" s="101"/>
      <c r="LQ33" s="101"/>
      <c r="LR33" s="101"/>
      <c r="LS33" s="101"/>
      <c r="LT33" s="101"/>
      <c r="LU33" s="101"/>
      <c r="LV33" s="101"/>
      <c r="LW33" s="101"/>
      <c r="LX33" s="102"/>
      <c r="LY33" s="100">
        <f>データ!BR7</f>
        <v>76.900000000000006</v>
      </c>
      <c r="LZ33" s="101"/>
      <c r="MA33" s="101"/>
      <c r="MB33" s="101"/>
      <c r="MC33" s="101"/>
      <c r="MD33" s="101"/>
      <c r="ME33" s="101"/>
      <c r="MF33" s="101"/>
      <c r="MG33" s="101"/>
      <c r="MH33" s="101"/>
      <c r="MI33" s="101"/>
      <c r="MJ33" s="101"/>
      <c r="MK33" s="101"/>
      <c r="ML33" s="101"/>
      <c r="MM33" s="102"/>
      <c r="MN33" s="100">
        <f>データ!BS7</f>
        <v>81.400000000000006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29230</v>
      </c>
      <c r="Q55" s="104"/>
      <c r="R55" s="104"/>
      <c r="S55" s="104"/>
      <c r="T55" s="104"/>
      <c r="U55" s="104"/>
      <c r="V55" s="104"/>
      <c r="W55" s="104"/>
      <c r="X55" s="104"/>
      <c r="Y55" s="104"/>
      <c r="Z55" s="104"/>
      <c r="AA55" s="104"/>
      <c r="AB55" s="104"/>
      <c r="AC55" s="104"/>
      <c r="AD55" s="105"/>
      <c r="AE55" s="103">
        <f>データ!CA7</f>
        <v>31735</v>
      </c>
      <c r="AF55" s="104"/>
      <c r="AG55" s="104"/>
      <c r="AH55" s="104"/>
      <c r="AI55" s="104"/>
      <c r="AJ55" s="104"/>
      <c r="AK55" s="104"/>
      <c r="AL55" s="104"/>
      <c r="AM55" s="104"/>
      <c r="AN55" s="104"/>
      <c r="AO55" s="104"/>
      <c r="AP55" s="104"/>
      <c r="AQ55" s="104"/>
      <c r="AR55" s="104"/>
      <c r="AS55" s="105"/>
      <c r="AT55" s="103">
        <f>データ!CB7</f>
        <v>32348</v>
      </c>
      <c r="AU55" s="104"/>
      <c r="AV55" s="104"/>
      <c r="AW55" s="104"/>
      <c r="AX55" s="104"/>
      <c r="AY55" s="104"/>
      <c r="AZ55" s="104"/>
      <c r="BA55" s="104"/>
      <c r="BB55" s="104"/>
      <c r="BC55" s="104"/>
      <c r="BD55" s="104"/>
      <c r="BE55" s="104"/>
      <c r="BF55" s="104"/>
      <c r="BG55" s="104"/>
      <c r="BH55" s="105"/>
      <c r="BI55" s="103">
        <f>データ!CC7</f>
        <v>30489</v>
      </c>
      <c r="BJ55" s="104"/>
      <c r="BK55" s="104"/>
      <c r="BL55" s="104"/>
      <c r="BM55" s="104"/>
      <c r="BN55" s="104"/>
      <c r="BO55" s="104"/>
      <c r="BP55" s="104"/>
      <c r="BQ55" s="104"/>
      <c r="BR55" s="104"/>
      <c r="BS55" s="104"/>
      <c r="BT55" s="104"/>
      <c r="BU55" s="104"/>
      <c r="BV55" s="104"/>
      <c r="BW55" s="105"/>
      <c r="BX55" s="103">
        <f>データ!CD7</f>
        <v>30728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7101</v>
      </c>
      <c r="DE55" s="104"/>
      <c r="DF55" s="104"/>
      <c r="DG55" s="104"/>
      <c r="DH55" s="104"/>
      <c r="DI55" s="104"/>
      <c r="DJ55" s="104"/>
      <c r="DK55" s="104"/>
      <c r="DL55" s="104"/>
      <c r="DM55" s="104"/>
      <c r="DN55" s="104"/>
      <c r="DO55" s="104"/>
      <c r="DP55" s="104"/>
      <c r="DQ55" s="104"/>
      <c r="DR55" s="105"/>
      <c r="DS55" s="103">
        <f>データ!CL7</f>
        <v>7540</v>
      </c>
      <c r="DT55" s="104"/>
      <c r="DU55" s="104"/>
      <c r="DV55" s="104"/>
      <c r="DW55" s="104"/>
      <c r="DX55" s="104"/>
      <c r="DY55" s="104"/>
      <c r="DZ55" s="104"/>
      <c r="EA55" s="104"/>
      <c r="EB55" s="104"/>
      <c r="EC55" s="104"/>
      <c r="ED55" s="104"/>
      <c r="EE55" s="104"/>
      <c r="EF55" s="104"/>
      <c r="EG55" s="105"/>
      <c r="EH55" s="103">
        <f>データ!CM7</f>
        <v>7812</v>
      </c>
      <c r="EI55" s="104"/>
      <c r="EJ55" s="104"/>
      <c r="EK55" s="104"/>
      <c r="EL55" s="104"/>
      <c r="EM55" s="104"/>
      <c r="EN55" s="104"/>
      <c r="EO55" s="104"/>
      <c r="EP55" s="104"/>
      <c r="EQ55" s="104"/>
      <c r="ER55" s="104"/>
      <c r="ES55" s="104"/>
      <c r="ET55" s="104"/>
      <c r="EU55" s="104"/>
      <c r="EV55" s="105"/>
      <c r="EW55" s="103">
        <f>データ!CN7</f>
        <v>7770</v>
      </c>
      <c r="EX55" s="104"/>
      <c r="EY55" s="104"/>
      <c r="EZ55" s="104"/>
      <c r="FA55" s="104"/>
      <c r="FB55" s="104"/>
      <c r="FC55" s="104"/>
      <c r="FD55" s="104"/>
      <c r="FE55" s="104"/>
      <c r="FF55" s="104"/>
      <c r="FG55" s="104"/>
      <c r="FH55" s="104"/>
      <c r="FI55" s="104"/>
      <c r="FJ55" s="104"/>
      <c r="FK55" s="105"/>
      <c r="FL55" s="103">
        <f>データ!CO7</f>
        <v>8218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v>
      </c>
      <c r="GS55" s="101"/>
      <c r="GT55" s="101"/>
      <c r="GU55" s="101"/>
      <c r="GV55" s="101"/>
      <c r="GW55" s="101"/>
      <c r="GX55" s="101"/>
      <c r="GY55" s="101"/>
      <c r="GZ55" s="101"/>
      <c r="HA55" s="101"/>
      <c r="HB55" s="101"/>
      <c r="HC55" s="101"/>
      <c r="HD55" s="101"/>
      <c r="HE55" s="101"/>
      <c r="HF55" s="102"/>
      <c r="HG55" s="100">
        <f>データ!CW7</f>
        <v>50.1</v>
      </c>
      <c r="HH55" s="101"/>
      <c r="HI55" s="101"/>
      <c r="HJ55" s="101"/>
      <c r="HK55" s="101"/>
      <c r="HL55" s="101"/>
      <c r="HM55" s="101"/>
      <c r="HN55" s="101"/>
      <c r="HO55" s="101"/>
      <c r="HP55" s="101"/>
      <c r="HQ55" s="101"/>
      <c r="HR55" s="101"/>
      <c r="HS55" s="101"/>
      <c r="HT55" s="101"/>
      <c r="HU55" s="102"/>
      <c r="HV55" s="100">
        <f>データ!CX7</f>
        <v>50.2</v>
      </c>
      <c r="HW55" s="101"/>
      <c r="HX55" s="101"/>
      <c r="HY55" s="101"/>
      <c r="HZ55" s="101"/>
      <c r="IA55" s="101"/>
      <c r="IB55" s="101"/>
      <c r="IC55" s="101"/>
      <c r="ID55" s="101"/>
      <c r="IE55" s="101"/>
      <c r="IF55" s="101"/>
      <c r="IG55" s="101"/>
      <c r="IH55" s="101"/>
      <c r="II55" s="101"/>
      <c r="IJ55" s="102"/>
      <c r="IK55" s="100">
        <f>データ!CY7</f>
        <v>50.8</v>
      </c>
      <c r="IL55" s="101"/>
      <c r="IM55" s="101"/>
      <c r="IN55" s="101"/>
      <c r="IO55" s="101"/>
      <c r="IP55" s="101"/>
      <c r="IQ55" s="101"/>
      <c r="IR55" s="101"/>
      <c r="IS55" s="101"/>
      <c r="IT55" s="101"/>
      <c r="IU55" s="101"/>
      <c r="IV55" s="101"/>
      <c r="IW55" s="101"/>
      <c r="IX55" s="101"/>
      <c r="IY55" s="102"/>
      <c r="IZ55" s="100">
        <f>データ!CZ7</f>
        <v>49.6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16.399999999999999</v>
      </c>
      <c r="KG55" s="101"/>
      <c r="KH55" s="101"/>
      <c r="KI55" s="101"/>
      <c r="KJ55" s="101"/>
      <c r="KK55" s="101"/>
      <c r="KL55" s="101"/>
      <c r="KM55" s="101"/>
      <c r="KN55" s="101"/>
      <c r="KO55" s="101"/>
      <c r="KP55" s="101"/>
      <c r="KQ55" s="101"/>
      <c r="KR55" s="101"/>
      <c r="KS55" s="101"/>
      <c r="KT55" s="102"/>
      <c r="KU55" s="100">
        <f>データ!DH7</f>
        <v>17.7</v>
      </c>
      <c r="KV55" s="101"/>
      <c r="KW55" s="101"/>
      <c r="KX55" s="101"/>
      <c r="KY55" s="101"/>
      <c r="KZ55" s="101"/>
      <c r="LA55" s="101"/>
      <c r="LB55" s="101"/>
      <c r="LC55" s="101"/>
      <c r="LD55" s="101"/>
      <c r="LE55" s="101"/>
      <c r="LF55" s="101"/>
      <c r="LG55" s="101"/>
      <c r="LH55" s="101"/>
      <c r="LI55" s="102"/>
      <c r="LJ55" s="100">
        <f>データ!DI7</f>
        <v>18</v>
      </c>
      <c r="LK55" s="101"/>
      <c r="LL55" s="101"/>
      <c r="LM55" s="101"/>
      <c r="LN55" s="101"/>
      <c r="LO55" s="101"/>
      <c r="LP55" s="101"/>
      <c r="LQ55" s="101"/>
      <c r="LR55" s="101"/>
      <c r="LS55" s="101"/>
      <c r="LT55" s="101"/>
      <c r="LU55" s="101"/>
      <c r="LV55" s="101"/>
      <c r="LW55" s="101"/>
      <c r="LX55" s="102"/>
      <c r="LY55" s="100">
        <f>データ!DJ7</f>
        <v>16.899999999999999</v>
      </c>
      <c r="LZ55" s="101"/>
      <c r="MA55" s="101"/>
      <c r="MB55" s="101"/>
      <c r="MC55" s="101"/>
      <c r="MD55" s="101"/>
      <c r="ME55" s="101"/>
      <c r="MF55" s="101"/>
      <c r="MG55" s="101"/>
      <c r="MH55" s="101"/>
      <c r="MI55" s="101"/>
      <c r="MJ55" s="101"/>
      <c r="MK55" s="101"/>
      <c r="ML55" s="101"/>
      <c r="MM55" s="102"/>
      <c r="MN55" s="100">
        <f>データ!DK7</f>
        <v>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53.1</v>
      </c>
      <c r="V79" s="83"/>
      <c r="W79" s="83"/>
      <c r="X79" s="83"/>
      <c r="Y79" s="83"/>
      <c r="Z79" s="83"/>
      <c r="AA79" s="83"/>
      <c r="AB79" s="83"/>
      <c r="AC79" s="83"/>
      <c r="AD79" s="83"/>
      <c r="AE79" s="83"/>
      <c r="AF79" s="83"/>
      <c r="AG79" s="83"/>
      <c r="AH79" s="83"/>
      <c r="AI79" s="83"/>
      <c r="AJ79" s="83"/>
      <c r="AK79" s="83"/>
      <c r="AL79" s="83"/>
      <c r="AM79" s="83"/>
      <c r="AN79" s="83">
        <f>データ!DS7</f>
        <v>54.5</v>
      </c>
      <c r="AO79" s="83"/>
      <c r="AP79" s="83"/>
      <c r="AQ79" s="83"/>
      <c r="AR79" s="83"/>
      <c r="AS79" s="83"/>
      <c r="AT79" s="83"/>
      <c r="AU79" s="83"/>
      <c r="AV79" s="83"/>
      <c r="AW79" s="83"/>
      <c r="AX79" s="83"/>
      <c r="AY79" s="83"/>
      <c r="AZ79" s="83"/>
      <c r="BA79" s="83"/>
      <c r="BB79" s="83"/>
      <c r="BC79" s="83"/>
      <c r="BD79" s="83"/>
      <c r="BE79" s="83"/>
      <c r="BF79" s="83"/>
      <c r="BG79" s="83">
        <f>データ!DT7</f>
        <v>71.099999999999994</v>
      </c>
      <c r="BH79" s="83"/>
      <c r="BI79" s="83"/>
      <c r="BJ79" s="83"/>
      <c r="BK79" s="83"/>
      <c r="BL79" s="83"/>
      <c r="BM79" s="83"/>
      <c r="BN79" s="83"/>
      <c r="BO79" s="83"/>
      <c r="BP79" s="83"/>
      <c r="BQ79" s="83"/>
      <c r="BR79" s="83"/>
      <c r="BS79" s="83"/>
      <c r="BT79" s="83"/>
      <c r="BU79" s="83"/>
      <c r="BV79" s="83"/>
      <c r="BW79" s="83"/>
      <c r="BX79" s="83"/>
      <c r="BY79" s="83"/>
      <c r="BZ79" s="83">
        <f>データ!DU7</f>
        <v>68.599999999999994</v>
      </c>
      <c r="CA79" s="83"/>
      <c r="CB79" s="83"/>
      <c r="CC79" s="83"/>
      <c r="CD79" s="83"/>
      <c r="CE79" s="83"/>
      <c r="CF79" s="83"/>
      <c r="CG79" s="83"/>
      <c r="CH79" s="83"/>
      <c r="CI79" s="83"/>
      <c r="CJ79" s="83"/>
      <c r="CK79" s="83"/>
      <c r="CL79" s="83"/>
      <c r="CM79" s="83"/>
      <c r="CN79" s="83"/>
      <c r="CO79" s="83"/>
      <c r="CP79" s="83"/>
      <c r="CQ79" s="83"/>
      <c r="CR79" s="83"/>
      <c r="CS79" s="83">
        <f>データ!DV7</f>
        <v>74.3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48.1</v>
      </c>
      <c r="EP79" s="83"/>
      <c r="EQ79" s="83"/>
      <c r="ER79" s="83"/>
      <c r="ES79" s="83"/>
      <c r="ET79" s="83"/>
      <c r="EU79" s="83"/>
      <c r="EV79" s="83"/>
      <c r="EW79" s="83"/>
      <c r="EX79" s="83"/>
      <c r="EY79" s="83"/>
      <c r="EZ79" s="83"/>
      <c r="FA79" s="83"/>
      <c r="FB79" s="83"/>
      <c r="FC79" s="83"/>
      <c r="FD79" s="83"/>
      <c r="FE79" s="83"/>
      <c r="FF79" s="83"/>
      <c r="FG79" s="83"/>
      <c r="FH79" s="83">
        <f>データ!ED7</f>
        <v>52.5</v>
      </c>
      <c r="FI79" s="83"/>
      <c r="FJ79" s="83"/>
      <c r="FK79" s="83"/>
      <c r="FL79" s="83"/>
      <c r="FM79" s="83"/>
      <c r="FN79" s="83"/>
      <c r="FO79" s="83"/>
      <c r="FP79" s="83"/>
      <c r="FQ79" s="83"/>
      <c r="FR79" s="83"/>
      <c r="FS79" s="83"/>
      <c r="FT79" s="83"/>
      <c r="FU79" s="83"/>
      <c r="FV79" s="83"/>
      <c r="FW79" s="83"/>
      <c r="FX79" s="83"/>
      <c r="FY79" s="83"/>
      <c r="FZ79" s="83"/>
      <c r="GA79" s="83">
        <f>データ!EE7</f>
        <v>76.3</v>
      </c>
      <c r="GB79" s="83"/>
      <c r="GC79" s="83"/>
      <c r="GD79" s="83"/>
      <c r="GE79" s="83"/>
      <c r="GF79" s="83"/>
      <c r="GG79" s="83"/>
      <c r="GH79" s="83"/>
      <c r="GI79" s="83"/>
      <c r="GJ79" s="83"/>
      <c r="GK79" s="83"/>
      <c r="GL79" s="83"/>
      <c r="GM79" s="83"/>
      <c r="GN79" s="83"/>
      <c r="GO79" s="83"/>
      <c r="GP79" s="83"/>
      <c r="GQ79" s="83"/>
      <c r="GR79" s="83"/>
      <c r="GS79" s="83"/>
      <c r="GT79" s="83">
        <f>データ!EF7</f>
        <v>87.9</v>
      </c>
      <c r="GU79" s="83"/>
      <c r="GV79" s="83"/>
      <c r="GW79" s="83"/>
      <c r="GX79" s="83"/>
      <c r="GY79" s="83"/>
      <c r="GZ79" s="83"/>
      <c r="HA79" s="83"/>
      <c r="HB79" s="83"/>
      <c r="HC79" s="83"/>
      <c r="HD79" s="83"/>
      <c r="HE79" s="83"/>
      <c r="HF79" s="83"/>
      <c r="HG79" s="83"/>
      <c r="HH79" s="83"/>
      <c r="HI79" s="83"/>
      <c r="HJ79" s="83"/>
      <c r="HK79" s="83"/>
      <c r="HL79" s="83"/>
      <c r="HM79" s="83">
        <f>データ!EG7</f>
        <v>89.2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41059656</v>
      </c>
      <c r="JK79" s="79"/>
      <c r="JL79" s="79"/>
      <c r="JM79" s="79"/>
      <c r="JN79" s="79"/>
      <c r="JO79" s="79"/>
      <c r="JP79" s="79"/>
      <c r="JQ79" s="79"/>
      <c r="JR79" s="79"/>
      <c r="JS79" s="79"/>
      <c r="JT79" s="79"/>
      <c r="JU79" s="79"/>
      <c r="JV79" s="79"/>
      <c r="JW79" s="79"/>
      <c r="JX79" s="79"/>
      <c r="JY79" s="79"/>
      <c r="JZ79" s="79"/>
      <c r="KA79" s="79"/>
      <c r="KB79" s="79"/>
      <c r="KC79" s="79">
        <f>データ!EO7</f>
        <v>41188987</v>
      </c>
      <c r="KD79" s="79"/>
      <c r="KE79" s="79"/>
      <c r="KF79" s="79"/>
      <c r="KG79" s="79"/>
      <c r="KH79" s="79"/>
      <c r="KI79" s="79"/>
      <c r="KJ79" s="79"/>
      <c r="KK79" s="79"/>
      <c r="KL79" s="79"/>
      <c r="KM79" s="79"/>
      <c r="KN79" s="79"/>
      <c r="KO79" s="79"/>
      <c r="KP79" s="79"/>
      <c r="KQ79" s="79"/>
      <c r="KR79" s="79"/>
      <c r="KS79" s="79"/>
      <c r="KT79" s="79"/>
      <c r="KU79" s="79"/>
      <c r="KV79" s="79">
        <f>データ!EP7</f>
        <v>42631609</v>
      </c>
      <c r="KW79" s="79"/>
      <c r="KX79" s="79"/>
      <c r="KY79" s="79"/>
      <c r="KZ79" s="79"/>
      <c r="LA79" s="79"/>
      <c r="LB79" s="79"/>
      <c r="LC79" s="79"/>
      <c r="LD79" s="79"/>
      <c r="LE79" s="79"/>
      <c r="LF79" s="79"/>
      <c r="LG79" s="79"/>
      <c r="LH79" s="79"/>
      <c r="LI79" s="79"/>
      <c r="LJ79" s="79"/>
      <c r="LK79" s="79"/>
      <c r="LL79" s="79"/>
      <c r="LM79" s="79"/>
      <c r="LN79" s="79"/>
      <c r="LO79" s="79">
        <f>データ!EQ7</f>
        <v>36972576</v>
      </c>
      <c r="LP79" s="79"/>
      <c r="LQ79" s="79"/>
      <c r="LR79" s="79"/>
      <c r="LS79" s="79"/>
      <c r="LT79" s="79"/>
      <c r="LU79" s="79"/>
      <c r="LV79" s="79"/>
      <c r="LW79" s="79"/>
      <c r="LX79" s="79"/>
      <c r="LY79" s="79"/>
      <c r="LZ79" s="79"/>
      <c r="MA79" s="79"/>
      <c r="MB79" s="79"/>
      <c r="MC79" s="79"/>
      <c r="MD79" s="79"/>
      <c r="ME79" s="79"/>
      <c r="MF79" s="79"/>
      <c r="MG79" s="79"/>
      <c r="MH79" s="79">
        <f>データ!ER7</f>
        <v>43688411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28771</v>
      </c>
      <c r="D6" s="63">
        <f t="shared" si="2"/>
        <v>46</v>
      </c>
      <c r="E6" s="63">
        <f t="shared" si="2"/>
        <v>6</v>
      </c>
      <c r="F6" s="63">
        <f t="shared" si="2"/>
        <v>0</v>
      </c>
      <c r="G6" s="63">
        <f t="shared" si="2"/>
        <v>1</v>
      </c>
      <c r="H6" s="142" t="str">
        <f>IF(H8&lt;&gt;I8,H8,"")&amp;IF(I8&lt;&gt;J8,I8,"")&amp;"　"&amp;J8</f>
        <v>青森県北部上北広域事務組合　公立野辺地病院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透 訓</v>
      </c>
      <c r="T6" s="63" t="str">
        <f t="shared" si="3"/>
        <v>救 へ</v>
      </c>
      <c r="U6" s="64" t="str">
        <f>U8</f>
        <v>-</v>
      </c>
      <c r="V6" s="64">
        <f>V8</f>
        <v>14378</v>
      </c>
      <c r="W6" s="63" t="str">
        <f>W8</f>
        <v>非該当</v>
      </c>
      <c r="X6" s="63" t="str">
        <f t="shared" si="3"/>
        <v>１０：１</v>
      </c>
      <c r="Y6" s="64">
        <f t="shared" si="3"/>
        <v>120</v>
      </c>
      <c r="Z6" s="64">
        <f t="shared" si="3"/>
        <v>31</v>
      </c>
      <c r="AA6" s="64" t="str">
        <f t="shared" si="3"/>
        <v>-</v>
      </c>
      <c r="AB6" s="64" t="str">
        <f t="shared" si="3"/>
        <v>-</v>
      </c>
      <c r="AC6" s="64" t="str">
        <f t="shared" si="3"/>
        <v>-</v>
      </c>
      <c r="AD6" s="64">
        <f t="shared" si="3"/>
        <v>151</v>
      </c>
      <c r="AE6" s="64">
        <f t="shared" si="3"/>
        <v>120</v>
      </c>
      <c r="AF6" s="64">
        <f t="shared" si="3"/>
        <v>31</v>
      </c>
      <c r="AG6" s="64">
        <f t="shared" si="3"/>
        <v>151</v>
      </c>
      <c r="AH6" s="65">
        <f>IF(AH8="-",NA(),AH8)</f>
        <v>99.8</v>
      </c>
      <c r="AI6" s="65">
        <f t="shared" ref="AI6:AQ6" si="4">IF(AI8="-",NA(),AI8)</f>
        <v>100.2</v>
      </c>
      <c r="AJ6" s="65">
        <f t="shared" si="4"/>
        <v>91.9</v>
      </c>
      <c r="AK6" s="65">
        <f t="shared" si="4"/>
        <v>94.5</v>
      </c>
      <c r="AL6" s="65">
        <f t="shared" si="4"/>
        <v>103.6</v>
      </c>
      <c r="AM6" s="65">
        <f t="shared" si="4"/>
        <v>97.1</v>
      </c>
      <c r="AN6" s="65">
        <f t="shared" si="4"/>
        <v>96.3</v>
      </c>
      <c r="AO6" s="65">
        <f t="shared" si="4"/>
        <v>96.9</v>
      </c>
      <c r="AP6" s="65">
        <f t="shared" si="4"/>
        <v>98.3</v>
      </c>
      <c r="AQ6" s="65">
        <f t="shared" si="4"/>
        <v>96.7</v>
      </c>
      <c r="AR6" s="65" t="str">
        <f>IF(AR8="-","【-】","【"&amp;SUBSTITUTE(TEXT(AR8,"#,##0.0"),"-","△")&amp;"】")</f>
        <v>【98.4】</v>
      </c>
      <c r="AS6" s="65">
        <f>IF(AS8="-",NA(),AS8)</f>
        <v>95.8</v>
      </c>
      <c r="AT6" s="65">
        <f t="shared" ref="AT6:BB6" si="5">IF(AT8="-",NA(),AT8)</f>
        <v>94.8</v>
      </c>
      <c r="AU6" s="65">
        <f t="shared" si="5"/>
        <v>84.8</v>
      </c>
      <c r="AV6" s="65">
        <f t="shared" si="5"/>
        <v>88.1</v>
      </c>
      <c r="AW6" s="65">
        <f t="shared" si="5"/>
        <v>97.2</v>
      </c>
      <c r="AX6" s="65">
        <f t="shared" si="5"/>
        <v>87.7</v>
      </c>
      <c r="AY6" s="65">
        <f t="shared" si="5"/>
        <v>86.6</v>
      </c>
      <c r="AZ6" s="65">
        <f t="shared" si="5"/>
        <v>85.4</v>
      </c>
      <c r="BA6" s="65">
        <f t="shared" si="5"/>
        <v>85.3</v>
      </c>
      <c r="BB6" s="65">
        <f t="shared" si="5"/>
        <v>84.2</v>
      </c>
      <c r="BC6" s="65" t="str">
        <f>IF(BC8="-","【-】","【"&amp;SUBSTITUTE(TEXT(BC8,"#,##0.0"),"-","△")&amp;"】")</f>
        <v>【89.5】</v>
      </c>
      <c r="BD6" s="65">
        <f>IF(BD8="-",NA(),BD8)</f>
        <v>154.19999999999999</v>
      </c>
      <c r="BE6" s="65">
        <f t="shared" ref="BE6:BM6" si="6">IF(BE8="-",NA(),BE8)</f>
        <v>142.1</v>
      </c>
      <c r="BF6" s="65">
        <f t="shared" si="6"/>
        <v>142.4</v>
      </c>
      <c r="BG6" s="65">
        <f t="shared" si="6"/>
        <v>157.69999999999999</v>
      </c>
      <c r="BH6" s="65">
        <f t="shared" si="6"/>
        <v>147.1</v>
      </c>
      <c r="BI6" s="65">
        <f t="shared" si="6"/>
        <v>117.7</v>
      </c>
      <c r="BJ6" s="65">
        <f t="shared" si="6"/>
        <v>121</v>
      </c>
      <c r="BK6" s="65">
        <f t="shared" si="6"/>
        <v>112.9</v>
      </c>
      <c r="BL6" s="65">
        <f t="shared" si="6"/>
        <v>118.9</v>
      </c>
      <c r="BM6" s="65">
        <f t="shared" si="6"/>
        <v>119.5</v>
      </c>
      <c r="BN6" s="65" t="str">
        <f>IF(BN8="-","【-】","【"&amp;SUBSTITUTE(TEXT(BN8,"#,##0.0"),"-","△")&amp;"】")</f>
        <v>【63.6】</v>
      </c>
      <c r="BO6" s="65">
        <f>IF(BO8="-",NA(),BO8)</f>
        <v>73.7</v>
      </c>
      <c r="BP6" s="65">
        <f t="shared" ref="BP6:BX6" si="7">IF(BP8="-",NA(),BP8)</f>
        <v>77.900000000000006</v>
      </c>
      <c r="BQ6" s="65">
        <f t="shared" si="7"/>
        <v>78.3</v>
      </c>
      <c r="BR6" s="65">
        <f t="shared" si="7"/>
        <v>76.900000000000006</v>
      </c>
      <c r="BS6" s="65">
        <f t="shared" si="7"/>
        <v>81.400000000000006</v>
      </c>
      <c r="BT6" s="65">
        <f t="shared" si="7"/>
        <v>69</v>
      </c>
      <c r="BU6" s="65">
        <f t="shared" si="7"/>
        <v>68.5</v>
      </c>
      <c r="BV6" s="65">
        <f t="shared" si="7"/>
        <v>68.3</v>
      </c>
      <c r="BW6" s="65">
        <f t="shared" si="7"/>
        <v>67.900000000000006</v>
      </c>
      <c r="BX6" s="65">
        <f t="shared" si="7"/>
        <v>69.8</v>
      </c>
      <c r="BY6" s="65" t="str">
        <f>IF(BY8="-","【-】","【"&amp;SUBSTITUTE(TEXT(BY8,"#,##0.0"),"-","△")&amp;"】")</f>
        <v>【74.2】</v>
      </c>
      <c r="BZ6" s="66">
        <f>IF(BZ8="-",NA(),BZ8)</f>
        <v>29230</v>
      </c>
      <c r="CA6" s="66">
        <f t="shared" ref="CA6:CI6" si="8">IF(CA8="-",NA(),CA8)</f>
        <v>31735</v>
      </c>
      <c r="CB6" s="66">
        <f t="shared" si="8"/>
        <v>32348</v>
      </c>
      <c r="CC6" s="66">
        <f t="shared" si="8"/>
        <v>30489</v>
      </c>
      <c r="CD6" s="66">
        <f t="shared" si="8"/>
        <v>30728</v>
      </c>
      <c r="CE6" s="66">
        <f t="shared" si="8"/>
        <v>31111</v>
      </c>
      <c r="CF6" s="66">
        <f t="shared" si="8"/>
        <v>31585</v>
      </c>
      <c r="CG6" s="66">
        <f t="shared" si="8"/>
        <v>32431</v>
      </c>
      <c r="CH6" s="66">
        <f t="shared" si="8"/>
        <v>32532</v>
      </c>
      <c r="CI6" s="66">
        <f t="shared" si="8"/>
        <v>33492</v>
      </c>
      <c r="CJ6" s="65" t="str">
        <f>IF(CJ8="-","【-】","【"&amp;SUBSTITUTE(TEXT(CJ8,"#,##0"),"-","△")&amp;"】")</f>
        <v>【49,667】</v>
      </c>
      <c r="CK6" s="66">
        <f>IF(CK8="-",NA(),CK8)</f>
        <v>7101</v>
      </c>
      <c r="CL6" s="66">
        <f t="shared" ref="CL6:CT6" si="9">IF(CL8="-",NA(),CL8)</f>
        <v>7540</v>
      </c>
      <c r="CM6" s="66">
        <f t="shared" si="9"/>
        <v>7812</v>
      </c>
      <c r="CN6" s="66">
        <f t="shared" si="9"/>
        <v>7770</v>
      </c>
      <c r="CO6" s="66">
        <f t="shared" si="9"/>
        <v>8218</v>
      </c>
      <c r="CP6" s="66">
        <f t="shared" si="9"/>
        <v>9205</v>
      </c>
      <c r="CQ6" s="66">
        <f t="shared" si="9"/>
        <v>9437</v>
      </c>
      <c r="CR6" s="66">
        <f t="shared" si="9"/>
        <v>9726</v>
      </c>
      <c r="CS6" s="66">
        <f t="shared" si="9"/>
        <v>10037</v>
      </c>
      <c r="CT6" s="66">
        <f t="shared" si="9"/>
        <v>9976</v>
      </c>
      <c r="CU6" s="65" t="str">
        <f>IF(CU8="-","【-】","【"&amp;SUBSTITUTE(TEXT(CU8,"#,##0"),"-","△")&amp;"】")</f>
        <v>【13,758】</v>
      </c>
      <c r="CV6" s="65">
        <f>IF(CV8="-",NA(),CV8)</f>
        <v>55</v>
      </c>
      <c r="CW6" s="65">
        <f t="shared" ref="CW6:DE6" si="10">IF(CW8="-",NA(),CW8)</f>
        <v>50.1</v>
      </c>
      <c r="CX6" s="65">
        <f t="shared" si="10"/>
        <v>50.2</v>
      </c>
      <c r="CY6" s="65">
        <f t="shared" si="10"/>
        <v>50.8</v>
      </c>
      <c r="CZ6" s="65">
        <f t="shared" si="10"/>
        <v>49.6</v>
      </c>
      <c r="DA6" s="65">
        <f t="shared" si="10"/>
        <v>60.6</v>
      </c>
      <c r="DB6" s="65">
        <f t="shared" si="10"/>
        <v>61.2</v>
      </c>
      <c r="DC6" s="65">
        <f t="shared" si="10"/>
        <v>62.1</v>
      </c>
      <c r="DD6" s="65">
        <f t="shared" si="10"/>
        <v>62.5</v>
      </c>
      <c r="DE6" s="65">
        <f t="shared" si="10"/>
        <v>63.4</v>
      </c>
      <c r="DF6" s="65" t="str">
        <f>IF(DF8="-","【-】","【"&amp;SUBSTITUTE(TEXT(DF8,"#,##0.0"),"-","△")&amp;"】")</f>
        <v>【55.2】</v>
      </c>
      <c r="DG6" s="65">
        <f>IF(DG8="-",NA(),DG8)</f>
        <v>16.399999999999999</v>
      </c>
      <c r="DH6" s="65">
        <f t="shared" ref="DH6:DP6" si="11">IF(DH8="-",NA(),DH8)</f>
        <v>17.7</v>
      </c>
      <c r="DI6" s="65">
        <f t="shared" si="11"/>
        <v>18</v>
      </c>
      <c r="DJ6" s="65">
        <f t="shared" si="11"/>
        <v>16.899999999999999</v>
      </c>
      <c r="DK6" s="65">
        <f t="shared" si="11"/>
        <v>15</v>
      </c>
      <c r="DL6" s="65">
        <f t="shared" si="11"/>
        <v>19.2</v>
      </c>
      <c r="DM6" s="65">
        <f t="shared" si="11"/>
        <v>19.3</v>
      </c>
      <c r="DN6" s="65">
        <f t="shared" si="11"/>
        <v>18.899999999999999</v>
      </c>
      <c r="DO6" s="65">
        <f t="shared" si="11"/>
        <v>19</v>
      </c>
      <c r="DP6" s="65">
        <f t="shared" si="11"/>
        <v>18.7</v>
      </c>
      <c r="DQ6" s="65" t="str">
        <f>IF(DQ8="-","【-】","【"&amp;SUBSTITUTE(TEXT(DQ8,"#,##0.0"),"-","△")&amp;"】")</f>
        <v>【24.1】</v>
      </c>
      <c r="DR6" s="65">
        <f>IF(DR8="-",NA(),DR8)</f>
        <v>53.1</v>
      </c>
      <c r="DS6" s="65">
        <f t="shared" ref="DS6:EA6" si="12">IF(DS8="-",NA(),DS8)</f>
        <v>54.5</v>
      </c>
      <c r="DT6" s="65">
        <f t="shared" si="12"/>
        <v>71.099999999999994</v>
      </c>
      <c r="DU6" s="65">
        <f t="shared" si="12"/>
        <v>68.599999999999994</v>
      </c>
      <c r="DV6" s="65">
        <f t="shared" si="12"/>
        <v>74.3</v>
      </c>
      <c r="DW6" s="65">
        <f t="shared" si="12"/>
        <v>48.3</v>
      </c>
      <c r="DX6" s="65">
        <f t="shared" si="12"/>
        <v>48</v>
      </c>
      <c r="DY6" s="65">
        <f t="shared" si="12"/>
        <v>52.2</v>
      </c>
      <c r="DZ6" s="65">
        <f t="shared" si="12"/>
        <v>52.4</v>
      </c>
      <c r="EA6" s="65">
        <f t="shared" si="12"/>
        <v>52.5</v>
      </c>
      <c r="EB6" s="65" t="str">
        <f>IF(EB8="-","【-】","【"&amp;SUBSTITUTE(TEXT(EB8,"#,##0.0"),"-","△")&amp;"】")</f>
        <v>【50.7】</v>
      </c>
      <c r="EC6" s="65">
        <f>IF(EC8="-",NA(),EC8)</f>
        <v>48.1</v>
      </c>
      <c r="ED6" s="65">
        <f t="shared" ref="ED6:EL6" si="13">IF(ED8="-",NA(),ED8)</f>
        <v>52.5</v>
      </c>
      <c r="EE6" s="65">
        <f t="shared" si="13"/>
        <v>76.3</v>
      </c>
      <c r="EF6" s="65">
        <f t="shared" si="13"/>
        <v>87.9</v>
      </c>
      <c r="EG6" s="65">
        <f t="shared" si="13"/>
        <v>89.2</v>
      </c>
      <c r="EH6" s="65">
        <f t="shared" si="13"/>
        <v>64.2</v>
      </c>
      <c r="EI6" s="65">
        <f t="shared" si="13"/>
        <v>63.3</v>
      </c>
      <c r="EJ6" s="65">
        <f t="shared" si="13"/>
        <v>69.599999999999994</v>
      </c>
      <c r="EK6" s="65">
        <f t="shared" si="13"/>
        <v>69.2</v>
      </c>
      <c r="EL6" s="65">
        <f t="shared" si="13"/>
        <v>69.7</v>
      </c>
      <c r="EM6" s="65" t="str">
        <f>IF(EM8="-","【-】","【"&amp;SUBSTITUTE(TEXT(EM8,"#,##0.0"),"-","△")&amp;"】")</f>
        <v>【65.7】</v>
      </c>
      <c r="EN6" s="66">
        <f>IF(EN8="-",NA(),EN8)</f>
        <v>41059656</v>
      </c>
      <c r="EO6" s="66">
        <f t="shared" ref="EO6:EW6" si="14">IF(EO8="-",NA(),EO8)</f>
        <v>41188987</v>
      </c>
      <c r="EP6" s="66">
        <f t="shared" si="14"/>
        <v>42631609</v>
      </c>
      <c r="EQ6" s="66">
        <f t="shared" si="14"/>
        <v>36972576</v>
      </c>
      <c r="ER6" s="66">
        <f t="shared" si="14"/>
        <v>43688411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透 訓</v>
      </c>
      <c r="T7" s="63" t="str">
        <f t="shared" si="15"/>
        <v>救 へ</v>
      </c>
      <c r="U7" s="64" t="str">
        <f>U8</f>
        <v>-</v>
      </c>
      <c r="V7" s="64">
        <f>V8</f>
        <v>14378</v>
      </c>
      <c r="W7" s="63" t="str">
        <f>W8</f>
        <v>非該当</v>
      </c>
      <c r="X7" s="63" t="str">
        <f t="shared" si="15"/>
        <v>１０：１</v>
      </c>
      <c r="Y7" s="64">
        <f t="shared" si="15"/>
        <v>120</v>
      </c>
      <c r="Z7" s="64">
        <f t="shared" si="15"/>
        <v>31</v>
      </c>
      <c r="AA7" s="64" t="str">
        <f t="shared" si="15"/>
        <v>-</v>
      </c>
      <c r="AB7" s="64" t="str">
        <f t="shared" si="15"/>
        <v>-</v>
      </c>
      <c r="AC7" s="64" t="str">
        <f t="shared" si="15"/>
        <v>-</v>
      </c>
      <c r="AD7" s="64">
        <f t="shared" si="15"/>
        <v>151</v>
      </c>
      <c r="AE7" s="64">
        <f t="shared" si="15"/>
        <v>120</v>
      </c>
      <c r="AF7" s="64">
        <f t="shared" si="15"/>
        <v>31</v>
      </c>
      <c r="AG7" s="64">
        <f t="shared" si="15"/>
        <v>151</v>
      </c>
      <c r="AH7" s="65">
        <f>AH8</f>
        <v>99.8</v>
      </c>
      <c r="AI7" s="65">
        <f t="shared" ref="AI7:AQ7" si="16">AI8</f>
        <v>100.2</v>
      </c>
      <c r="AJ7" s="65">
        <f t="shared" si="16"/>
        <v>91.9</v>
      </c>
      <c r="AK7" s="65">
        <f t="shared" si="16"/>
        <v>94.5</v>
      </c>
      <c r="AL7" s="65">
        <f t="shared" si="16"/>
        <v>103.6</v>
      </c>
      <c r="AM7" s="65">
        <f t="shared" si="16"/>
        <v>97.1</v>
      </c>
      <c r="AN7" s="65">
        <f t="shared" si="16"/>
        <v>96.3</v>
      </c>
      <c r="AO7" s="65">
        <f t="shared" si="16"/>
        <v>96.9</v>
      </c>
      <c r="AP7" s="65">
        <f t="shared" si="16"/>
        <v>98.3</v>
      </c>
      <c r="AQ7" s="65">
        <f t="shared" si="16"/>
        <v>96.7</v>
      </c>
      <c r="AR7" s="65"/>
      <c r="AS7" s="65">
        <f>AS8</f>
        <v>95.8</v>
      </c>
      <c r="AT7" s="65">
        <f t="shared" ref="AT7:BB7" si="17">AT8</f>
        <v>94.8</v>
      </c>
      <c r="AU7" s="65">
        <f t="shared" si="17"/>
        <v>84.8</v>
      </c>
      <c r="AV7" s="65">
        <f t="shared" si="17"/>
        <v>88.1</v>
      </c>
      <c r="AW7" s="65">
        <f t="shared" si="17"/>
        <v>97.2</v>
      </c>
      <c r="AX7" s="65">
        <f t="shared" si="17"/>
        <v>87.7</v>
      </c>
      <c r="AY7" s="65">
        <f t="shared" si="17"/>
        <v>86.6</v>
      </c>
      <c r="AZ7" s="65">
        <f t="shared" si="17"/>
        <v>85.4</v>
      </c>
      <c r="BA7" s="65">
        <f t="shared" si="17"/>
        <v>85.3</v>
      </c>
      <c r="BB7" s="65">
        <f t="shared" si="17"/>
        <v>84.2</v>
      </c>
      <c r="BC7" s="65"/>
      <c r="BD7" s="65">
        <f>BD8</f>
        <v>154.19999999999999</v>
      </c>
      <c r="BE7" s="65">
        <f t="shared" ref="BE7:BM7" si="18">BE8</f>
        <v>142.1</v>
      </c>
      <c r="BF7" s="65">
        <f t="shared" si="18"/>
        <v>142.4</v>
      </c>
      <c r="BG7" s="65">
        <f t="shared" si="18"/>
        <v>157.69999999999999</v>
      </c>
      <c r="BH7" s="65">
        <f t="shared" si="18"/>
        <v>147.1</v>
      </c>
      <c r="BI7" s="65">
        <f t="shared" si="18"/>
        <v>117.7</v>
      </c>
      <c r="BJ7" s="65">
        <f t="shared" si="18"/>
        <v>121</v>
      </c>
      <c r="BK7" s="65">
        <f t="shared" si="18"/>
        <v>112.9</v>
      </c>
      <c r="BL7" s="65">
        <f t="shared" si="18"/>
        <v>118.9</v>
      </c>
      <c r="BM7" s="65">
        <f t="shared" si="18"/>
        <v>119.5</v>
      </c>
      <c r="BN7" s="65"/>
      <c r="BO7" s="65">
        <f>BO8</f>
        <v>73.7</v>
      </c>
      <c r="BP7" s="65">
        <f t="shared" ref="BP7:BX7" si="19">BP8</f>
        <v>77.900000000000006</v>
      </c>
      <c r="BQ7" s="65">
        <f t="shared" si="19"/>
        <v>78.3</v>
      </c>
      <c r="BR7" s="65">
        <f t="shared" si="19"/>
        <v>76.900000000000006</v>
      </c>
      <c r="BS7" s="65">
        <f t="shared" si="19"/>
        <v>81.400000000000006</v>
      </c>
      <c r="BT7" s="65">
        <f t="shared" si="19"/>
        <v>69</v>
      </c>
      <c r="BU7" s="65">
        <f t="shared" si="19"/>
        <v>68.5</v>
      </c>
      <c r="BV7" s="65">
        <f t="shared" si="19"/>
        <v>68.3</v>
      </c>
      <c r="BW7" s="65">
        <f t="shared" si="19"/>
        <v>67.900000000000006</v>
      </c>
      <c r="BX7" s="65">
        <f t="shared" si="19"/>
        <v>69.8</v>
      </c>
      <c r="BY7" s="65"/>
      <c r="BZ7" s="66">
        <f>BZ8</f>
        <v>29230</v>
      </c>
      <c r="CA7" s="66">
        <f t="shared" ref="CA7:CI7" si="20">CA8</f>
        <v>31735</v>
      </c>
      <c r="CB7" s="66">
        <f t="shared" si="20"/>
        <v>32348</v>
      </c>
      <c r="CC7" s="66">
        <f t="shared" si="20"/>
        <v>30489</v>
      </c>
      <c r="CD7" s="66">
        <f t="shared" si="20"/>
        <v>30728</v>
      </c>
      <c r="CE7" s="66">
        <f t="shared" si="20"/>
        <v>31111</v>
      </c>
      <c r="CF7" s="66">
        <f t="shared" si="20"/>
        <v>31585</v>
      </c>
      <c r="CG7" s="66">
        <f t="shared" si="20"/>
        <v>32431</v>
      </c>
      <c r="CH7" s="66">
        <f t="shared" si="20"/>
        <v>32532</v>
      </c>
      <c r="CI7" s="66">
        <f t="shared" si="20"/>
        <v>33492</v>
      </c>
      <c r="CJ7" s="65"/>
      <c r="CK7" s="66">
        <f>CK8</f>
        <v>7101</v>
      </c>
      <c r="CL7" s="66">
        <f t="shared" ref="CL7:CT7" si="21">CL8</f>
        <v>7540</v>
      </c>
      <c r="CM7" s="66">
        <f t="shared" si="21"/>
        <v>7812</v>
      </c>
      <c r="CN7" s="66">
        <f t="shared" si="21"/>
        <v>7770</v>
      </c>
      <c r="CO7" s="66">
        <f t="shared" si="21"/>
        <v>8218</v>
      </c>
      <c r="CP7" s="66">
        <f t="shared" si="21"/>
        <v>9205</v>
      </c>
      <c r="CQ7" s="66">
        <f t="shared" si="21"/>
        <v>9437</v>
      </c>
      <c r="CR7" s="66">
        <f t="shared" si="21"/>
        <v>9726</v>
      </c>
      <c r="CS7" s="66">
        <f t="shared" si="21"/>
        <v>10037</v>
      </c>
      <c r="CT7" s="66">
        <f t="shared" si="21"/>
        <v>9976</v>
      </c>
      <c r="CU7" s="65"/>
      <c r="CV7" s="65">
        <f>CV8</f>
        <v>55</v>
      </c>
      <c r="CW7" s="65">
        <f t="shared" ref="CW7:DE7" si="22">CW8</f>
        <v>50.1</v>
      </c>
      <c r="CX7" s="65">
        <f t="shared" si="22"/>
        <v>50.2</v>
      </c>
      <c r="CY7" s="65">
        <f t="shared" si="22"/>
        <v>50.8</v>
      </c>
      <c r="CZ7" s="65">
        <f t="shared" si="22"/>
        <v>49.6</v>
      </c>
      <c r="DA7" s="65">
        <f t="shared" si="22"/>
        <v>60.6</v>
      </c>
      <c r="DB7" s="65">
        <f t="shared" si="22"/>
        <v>61.2</v>
      </c>
      <c r="DC7" s="65">
        <f t="shared" si="22"/>
        <v>62.1</v>
      </c>
      <c r="DD7" s="65">
        <f t="shared" si="22"/>
        <v>62.5</v>
      </c>
      <c r="DE7" s="65">
        <f t="shared" si="22"/>
        <v>63.4</v>
      </c>
      <c r="DF7" s="65"/>
      <c r="DG7" s="65">
        <f>DG8</f>
        <v>16.399999999999999</v>
      </c>
      <c r="DH7" s="65">
        <f t="shared" ref="DH7:DP7" si="23">DH8</f>
        <v>17.7</v>
      </c>
      <c r="DI7" s="65">
        <f t="shared" si="23"/>
        <v>18</v>
      </c>
      <c r="DJ7" s="65">
        <f t="shared" si="23"/>
        <v>16.899999999999999</v>
      </c>
      <c r="DK7" s="65">
        <f t="shared" si="23"/>
        <v>15</v>
      </c>
      <c r="DL7" s="65">
        <f t="shared" si="23"/>
        <v>19.2</v>
      </c>
      <c r="DM7" s="65">
        <f t="shared" si="23"/>
        <v>19.3</v>
      </c>
      <c r="DN7" s="65">
        <f t="shared" si="23"/>
        <v>18.899999999999999</v>
      </c>
      <c r="DO7" s="65">
        <f t="shared" si="23"/>
        <v>19</v>
      </c>
      <c r="DP7" s="65">
        <f t="shared" si="23"/>
        <v>18.7</v>
      </c>
      <c r="DQ7" s="65"/>
      <c r="DR7" s="65">
        <f>DR8</f>
        <v>53.1</v>
      </c>
      <c r="DS7" s="65">
        <f t="shared" ref="DS7:EA7" si="24">DS8</f>
        <v>54.5</v>
      </c>
      <c r="DT7" s="65">
        <f t="shared" si="24"/>
        <v>71.099999999999994</v>
      </c>
      <c r="DU7" s="65">
        <f t="shared" si="24"/>
        <v>68.599999999999994</v>
      </c>
      <c r="DV7" s="65">
        <f t="shared" si="24"/>
        <v>74.3</v>
      </c>
      <c r="DW7" s="65">
        <f t="shared" si="24"/>
        <v>48.3</v>
      </c>
      <c r="DX7" s="65">
        <f t="shared" si="24"/>
        <v>48</v>
      </c>
      <c r="DY7" s="65">
        <f t="shared" si="24"/>
        <v>52.2</v>
      </c>
      <c r="DZ7" s="65">
        <f t="shared" si="24"/>
        <v>52.4</v>
      </c>
      <c r="EA7" s="65">
        <f t="shared" si="24"/>
        <v>52.5</v>
      </c>
      <c r="EB7" s="65"/>
      <c r="EC7" s="65">
        <f>EC8</f>
        <v>48.1</v>
      </c>
      <c r="ED7" s="65">
        <f t="shared" ref="ED7:EL7" si="25">ED8</f>
        <v>52.5</v>
      </c>
      <c r="EE7" s="65">
        <f t="shared" si="25"/>
        <v>76.3</v>
      </c>
      <c r="EF7" s="65">
        <f t="shared" si="25"/>
        <v>87.9</v>
      </c>
      <c r="EG7" s="65">
        <f t="shared" si="25"/>
        <v>89.2</v>
      </c>
      <c r="EH7" s="65">
        <f t="shared" si="25"/>
        <v>64.2</v>
      </c>
      <c r="EI7" s="65">
        <f t="shared" si="25"/>
        <v>63.3</v>
      </c>
      <c r="EJ7" s="65">
        <f t="shared" si="25"/>
        <v>69.599999999999994</v>
      </c>
      <c r="EK7" s="65">
        <f t="shared" si="25"/>
        <v>69.2</v>
      </c>
      <c r="EL7" s="65">
        <f t="shared" si="25"/>
        <v>69.7</v>
      </c>
      <c r="EM7" s="65"/>
      <c r="EN7" s="66">
        <f>EN8</f>
        <v>41059656</v>
      </c>
      <c r="EO7" s="66">
        <f t="shared" ref="EO7:EW7" si="26">EO8</f>
        <v>41188987</v>
      </c>
      <c r="EP7" s="66">
        <f t="shared" si="26"/>
        <v>42631609</v>
      </c>
      <c r="EQ7" s="66">
        <f t="shared" si="26"/>
        <v>36972576</v>
      </c>
      <c r="ER7" s="66">
        <f t="shared" si="26"/>
        <v>43688411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28771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131</v>
      </c>
      <c r="V8" s="69">
        <v>14378</v>
      </c>
      <c r="W8" s="68" t="s">
        <v>134</v>
      </c>
      <c r="X8" s="70" t="s">
        <v>135</v>
      </c>
      <c r="Y8" s="69">
        <v>120</v>
      </c>
      <c r="Z8" s="69">
        <v>31</v>
      </c>
      <c r="AA8" s="69" t="s">
        <v>131</v>
      </c>
      <c r="AB8" s="69" t="s">
        <v>131</v>
      </c>
      <c r="AC8" s="69" t="s">
        <v>131</v>
      </c>
      <c r="AD8" s="69">
        <v>151</v>
      </c>
      <c r="AE8" s="69">
        <v>120</v>
      </c>
      <c r="AF8" s="69">
        <v>31</v>
      </c>
      <c r="AG8" s="69">
        <v>151</v>
      </c>
      <c r="AH8" s="71">
        <v>99.8</v>
      </c>
      <c r="AI8" s="71">
        <v>100.2</v>
      </c>
      <c r="AJ8" s="71">
        <v>91.9</v>
      </c>
      <c r="AK8" s="71">
        <v>94.5</v>
      </c>
      <c r="AL8" s="71">
        <v>103.6</v>
      </c>
      <c r="AM8" s="71">
        <v>97.1</v>
      </c>
      <c r="AN8" s="71">
        <v>96.3</v>
      </c>
      <c r="AO8" s="71">
        <v>96.9</v>
      </c>
      <c r="AP8" s="71">
        <v>98.3</v>
      </c>
      <c r="AQ8" s="71">
        <v>96.7</v>
      </c>
      <c r="AR8" s="71">
        <v>98.4</v>
      </c>
      <c r="AS8" s="71">
        <v>95.8</v>
      </c>
      <c r="AT8" s="71">
        <v>94.8</v>
      </c>
      <c r="AU8" s="71">
        <v>84.8</v>
      </c>
      <c r="AV8" s="71">
        <v>88.1</v>
      </c>
      <c r="AW8" s="71">
        <v>97.2</v>
      </c>
      <c r="AX8" s="71">
        <v>87.7</v>
      </c>
      <c r="AY8" s="71">
        <v>86.6</v>
      </c>
      <c r="AZ8" s="71">
        <v>85.4</v>
      </c>
      <c r="BA8" s="71">
        <v>85.3</v>
      </c>
      <c r="BB8" s="71">
        <v>84.2</v>
      </c>
      <c r="BC8" s="71">
        <v>89.5</v>
      </c>
      <c r="BD8" s="72">
        <v>154.19999999999999</v>
      </c>
      <c r="BE8" s="72">
        <v>142.1</v>
      </c>
      <c r="BF8" s="72">
        <v>142.4</v>
      </c>
      <c r="BG8" s="72">
        <v>157.69999999999999</v>
      </c>
      <c r="BH8" s="72">
        <v>147.1</v>
      </c>
      <c r="BI8" s="72">
        <v>117.7</v>
      </c>
      <c r="BJ8" s="72">
        <v>121</v>
      </c>
      <c r="BK8" s="72">
        <v>112.9</v>
      </c>
      <c r="BL8" s="72">
        <v>118.9</v>
      </c>
      <c r="BM8" s="72">
        <v>119.5</v>
      </c>
      <c r="BN8" s="72">
        <v>63.6</v>
      </c>
      <c r="BO8" s="71">
        <v>73.7</v>
      </c>
      <c r="BP8" s="71">
        <v>77.900000000000006</v>
      </c>
      <c r="BQ8" s="71">
        <v>78.3</v>
      </c>
      <c r="BR8" s="71">
        <v>76.900000000000006</v>
      </c>
      <c r="BS8" s="71">
        <v>81.400000000000006</v>
      </c>
      <c r="BT8" s="71">
        <v>69</v>
      </c>
      <c r="BU8" s="71">
        <v>68.5</v>
      </c>
      <c r="BV8" s="71">
        <v>68.3</v>
      </c>
      <c r="BW8" s="71">
        <v>67.900000000000006</v>
      </c>
      <c r="BX8" s="71">
        <v>69.8</v>
      </c>
      <c r="BY8" s="71">
        <v>74.2</v>
      </c>
      <c r="BZ8" s="72">
        <v>29230</v>
      </c>
      <c r="CA8" s="72">
        <v>31735</v>
      </c>
      <c r="CB8" s="72">
        <v>32348</v>
      </c>
      <c r="CC8" s="72">
        <v>30489</v>
      </c>
      <c r="CD8" s="72">
        <v>30728</v>
      </c>
      <c r="CE8" s="72">
        <v>31111</v>
      </c>
      <c r="CF8" s="72">
        <v>31585</v>
      </c>
      <c r="CG8" s="72">
        <v>32431</v>
      </c>
      <c r="CH8" s="72">
        <v>32532</v>
      </c>
      <c r="CI8" s="72">
        <v>33492</v>
      </c>
      <c r="CJ8" s="71">
        <v>49667</v>
      </c>
      <c r="CK8" s="72">
        <v>7101</v>
      </c>
      <c r="CL8" s="72">
        <v>7540</v>
      </c>
      <c r="CM8" s="72">
        <v>7812</v>
      </c>
      <c r="CN8" s="72">
        <v>7770</v>
      </c>
      <c r="CO8" s="72">
        <v>8218</v>
      </c>
      <c r="CP8" s="72">
        <v>9205</v>
      </c>
      <c r="CQ8" s="72">
        <v>9437</v>
      </c>
      <c r="CR8" s="72">
        <v>9726</v>
      </c>
      <c r="CS8" s="72">
        <v>10037</v>
      </c>
      <c r="CT8" s="72">
        <v>9976</v>
      </c>
      <c r="CU8" s="71">
        <v>13758</v>
      </c>
      <c r="CV8" s="72">
        <v>55</v>
      </c>
      <c r="CW8" s="72">
        <v>50.1</v>
      </c>
      <c r="CX8" s="72">
        <v>50.2</v>
      </c>
      <c r="CY8" s="72">
        <v>50.8</v>
      </c>
      <c r="CZ8" s="72">
        <v>49.6</v>
      </c>
      <c r="DA8" s="72">
        <v>60.6</v>
      </c>
      <c r="DB8" s="72">
        <v>61.2</v>
      </c>
      <c r="DC8" s="72">
        <v>62.1</v>
      </c>
      <c r="DD8" s="72">
        <v>62.5</v>
      </c>
      <c r="DE8" s="72">
        <v>63.4</v>
      </c>
      <c r="DF8" s="72">
        <v>55.2</v>
      </c>
      <c r="DG8" s="72">
        <v>16.399999999999999</v>
      </c>
      <c r="DH8" s="72">
        <v>17.7</v>
      </c>
      <c r="DI8" s="72">
        <v>18</v>
      </c>
      <c r="DJ8" s="72">
        <v>16.899999999999999</v>
      </c>
      <c r="DK8" s="72">
        <v>15</v>
      </c>
      <c r="DL8" s="72">
        <v>19.2</v>
      </c>
      <c r="DM8" s="72">
        <v>19.3</v>
      </c>
      <c r="DN8" s="72">
        <v>18.899999999999999</v>
      </c>
      <c r="DO8" s="72">
        <v>19</v>
      </c>
      <c r="DP8" s="72">
        <v>18.7</v>
      </c>
      <c r="DQ8" s="72">
        <v>24.1</v>
      </c>
      <c r="DR8" s="71">
        <v>53.1</v>
      </c>
      <c r="DS8" s="71">
        <v>54.5</v>
      </c>
      <c r="DT8" s="71">
        <v>71.099999999999994</v>
      </c>
      <c r="DU8" s="71">
        <v>68.599999999999994</v>
      </c>
      <c r="DV8" s="71">
        <v>74.3</v>
      </c>
      <c r="DW8" s="71">
        <v>48.3</v>
      </c>
      <c r="DX8" s="71">
        <v>48</v>
      </c>
      <c r="DY8" s="71">
        <v>52.2</v>
      </c>
      <c r="DZ8" s="71">
        <v>52.4</v>
      </c>
      <c r="EA8" s="71">
        <v>52.5</v>
      </c>
      <c r="EB8" s="71">
        <v>50.7</v>
      </c>
      <c r="EC8" s="71">
        <v>48.1</v>
      </c>
      <c r="ED8" s="71">
        <v>52.5</v>
      </c>
      <c r="EE8" s="71">
        <v>76.3</v>
      </c>
      <c r="EF8" s="71">
        <v>87.9</v>
      </c>
      <c r="EG8" s="71">
        <v>89.2</v>
      </c>
      <c r="EH8" s="71">
        <v>64.2</v>
      </c>
      <c r="EI8" s="71">
        <v>63.3</v>
      </c>
      <c r="EJ8" s="71">
        <v>69.599999999999994</v>
      </c>
      <c r="EK8" s="71">
        <v>69.2</v>
      </c>
      <c r="EL8" s="71">
        <v>69.7</v>
      </c>
      <c r="EM8" s="71">
        <v>65.7</v>
      </c>
      <c r="EN8" s="72">
        <v>41059656</v>
      </c>
      <c r="EO8" s="72">
        <v>41188987</v>
      </c>
      <c r="EP8" s="72">
        <v>42631609</v>
      </c>
      <c r="EQ8" s="72">
        <v>36972576</v>
      </c>
      <c r="ER8" s="72">
        <v>43688411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2018-10-23T04:35:26Z</cp:lastPrinted>
  <dcterms:modified xsi:type="dcterms:W3CDTF">2018-10-23T04:35:27Z</dcterms:modified>
</cp:coreProperties>
</file>