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op\Desktop\経営比較分析表（下水道）田中作業場所\法非適\38_南部町\"/>
    </mc:Choice>
  </mc:AlternateContent>
  <workbookProtection workbookAlgorithmName="SHA-512" workbookHashValue="urnxVNRWAbGmH791SzltY5QEFmrvU2FQfNt/I/FjEjXx+y7gWmsGTpYnfIK8U4lRVzXp/8Kif3/BQyJNHN5qbQ==" workbookSaltValue="YOLaDnCNp64bUuvJNP0qPg==" workbookSpinCount="100000" lockStructure="1"/>
  <bookViews>
    <workbookView xWindow="0" yWindow="0" windowWidth="15360" windowHeight="7635"/>
  </bookViews>
  <sheets>
    <sheet name="法非適用_下水道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<sst xmlns="http://schemas.openxmlformats.org/spreadsheetml/2006/main" count="228" uniqueCount="115">
  <si>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</si>
  <si>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</si>
  <si>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</si>
  <si>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</si>
  <si>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</si>
  <si>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</si>
  <si>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</si>
  <si>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</si>
  <si>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</si>
  <si>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</si>
  <si>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</si>
  <si>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</si>
  <si>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</si>
  <si>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</si>
  <si>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</si>
  <si>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</si>
  <si>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</si>
  <si>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</si>
  <si>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</si>
  <si>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</si>
  <si>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</si>
  <si>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</si>
  <si>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</si>
  <si>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</si>
  <si>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</si>
  <si>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</si>
  <si>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</si>
  <si>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</si>
  <si>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</si>
  <si>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</si>
  <si>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</si>
  <si>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</si>
  <si>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</si>
  <si>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</si>
  <si>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</si>
  <si>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</si>
  <si>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</si>
  <si>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</si>
  <si>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</si>
  <si>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</si>
  <si>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</si>
  <si>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</si>
  <si>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</si>
  <si>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</si>
  <si>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</si>
  <si>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</si>
  <si>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</si>
  <si>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</si>
  <si>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</si>
  <si>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</si>
  <si>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</si>
  <si>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</si>
  <si>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</si>
  <si>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</si>
  <si>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</si>
  <si>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</si>
  <si>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</si>
  <si>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</si>
  <si>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</si>
  <si>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</si>
  <si>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</si>
  <si>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</si>
  <si>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</si>
  <si>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</si>
  <si>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</si>
  <si>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</si>
  <si>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</si>
  <si>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</si>
  <si>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</si>
  <si>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</si>
  <si>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</si>
  <si>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</si>
  <si>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</si>
  <si>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</si>
  <si>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</si>
  <si>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</si>
  <si>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</si>
  <si>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</si>
  <si>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</si>
  <si>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</si>
  <si>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</si>
  <si>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</si>
  <si>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</si>
  <si>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</si>
  <si>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</si>
  <si>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</si>
  <si>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</si>
  <si>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</si>
  <si>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</si>
  <si>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</si>
  <si>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</si>
  <si>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</si>
  <si>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</si>
  <si>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</si>
  <si>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</si>
  <si>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</si>
  <si>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</si>
  <si>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</si>
  <si>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</si>
  <si>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南部町</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</si>
  <si>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</si>
  <si>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</si>
  <si>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</si>
  <si>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</si>
  <si>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</si>
  <si>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</si>
  <si>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</si>
  <si>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</si>
  <si>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</si>
  <si>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</si>
  <si>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</si>
  <si>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</si>
  <si>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建設事業継続中であり、一部供用開始から８年しか経過していないため、経費回収率・水洗化率が、平均値から大きくかけ離れています。
　今後、水洗化率、施設利用率の向上により、汚水処理原価は逓減していき、長期的に収支の均衡を図っていくように努めていきます。
</t>
    <rPh sb="1" eb="3">
      <t>ケンセツ</t>
    </rPh>
    <rPh sb="3" eb="5">
      <t>ジギョウ</t>
    </rPh>
    <rPh sb="5" eb="8">
      <t>ケイゾクチュウ</t>
    </rPh>
    <rPh sb="12" eb="14">
      <t>イチブ</t>
    </rPh>
    <rPh sb="14" eb="16">
      <t>キョウヨウ</t>
    </rPh>
    <rPh sb="16" eb="18">
      <t>カイシ</t>
    </rPh>
    <rPh sb="21" eb="22">
      <t>ネン</t>
    </rPh>
    <rPh sb="24" eb="26">
      <t>ケイカ</t>
    </rPh>
    <rPh sb="34" eb="36">
      <t>ケイヒ</t>
    </rPh>
    <rPh sb="36" eb="38">
      <t>カイシュウ</t>
    </rPh>
    <rPh sb="38" eb="39">
      <t>リツ</t>
    </rPh>
    <rPh sb="40" eb="43">
      <t>スイセンカ</t>
    </rPh>
    <rPh sb="43" eb="44">
      <t>リツ</t>
    </rPh>
    <rPh sb="46" eb="49">
      <t>ヘイキンチ</t>
    </rPh>
    <rPh sb="51" eb="52">
      <t>オオ</t>
    </rPh>
    <rPh sb="56" eb="57">
      <t>ハナ</t>
    </rPh>
    <rPh sb="65" eb="67">
      <t>コンゴ</t>
    </rPh>
    <rPh sb="68" eb="71">
      <t>スイセンカ</t>
    </rPh>
    <rPh sb="71" eb="72">
      <t>リツ</t>
    </rPh>
    <rPh sb="73" eb="75">
      <t>シセツ</t>
    </rPh>
    <rPh sb="75" eb="78">
      <t>リヨウリツ</t>
    </rPh>
    <rPh sb="79" eb="81">
      <t>コウジョウ</t>
    </rPh>
    <rPh sb="85" eb="87">
      <t>オスイ</t>
    </rPh>
    <rPh sb="87" eb="89">
      <t>ショリ</t>
    </rPh>
    <rPh sb="89" eb="91">
      <t>ゲンカ</t>
    </rPh>
    <rPh sb="92" eb="94">
      <t>テイゲン</t>
    </rPh>
    <rPh sb="99" eb="102">
      <t>チョウキテキ</t>
    </rPh>
    <rPh sb="103" eb="105">
      <t>シュウシ</t>
    </rPh>
    <rPh sb="106" eb="108">
      <t>キンコウ</t>
    </rPh>
    <rPh sb="109" eb="110">
      <t>ハカ</t>
    </rPh>
    <rPh sb="117" eb="118">
      <t>ツト</t>
    </rPh>
    <phoneticPr fontId="4"/>
  </si>
  <si>
    <t>　管渠改善率については、耐用年数を超えるのはまだ数十年後であり、また定期点検等による改善箇所が現在まだありません。
　今後、耐用年数を超え老朽化していく管渠の改修及び更新が増加していくため、ストックマネジメント計画により計画的及び効率的な管理をする必要があります。</t>
    <rPh sb="1" eb="3">
      <t>カンキョ</t>
    </rPh>
    <rPh sb="3" eb="5">
      <t>カイゼン</t>
    </rPh>
    <rPh sb="5" eb="6">
      <t>リツ</t>
    </rPh>
    <rPh sb="12" eb="14">
      <t>タイヨウ</t>
    </rPh>
    <rPh sb="14" eb="16">
      <t>ネンスウ</t>
    </rPh>
    <rPh sb="17" eb="18">
      <t>コ</t>
    </rPh>
    <rPh sb="24" eb="28">
      <t>スウジュウネンゴ</t>
    </rPh>
    <rPh sb="34" eb="36">
      <t>テイキ</t>
    </rPh>
    <rPh sb="36" eb="38">
      <t>テンケン</t>
    </rPh>
    <rPh sb="38" eb="39">
      <t>トウ</t>
    </rPh>
    <rPh sb="42" eb="44">
      <t>カイゼン</t>
    </rPh>
    <rPh sb="44" eb="46">
      <t>カショ</t>
    </rPh>
    <rPh sb="47" eb="49">
      <t>ゲンザイ</t>
    </rPh>
    <rPh sb="59" eb="61">
      <t>コンゴ</t>
    </rPh>
    <rPh sb="62" eb="64">
      <t>タイヨウ</t>
    </rPh>
    <rPh sb="64" eb="66">
      <t>ネンスウ</t>
    </rPh>
    <rPh sb="67" eb="68">
      <t>コ</t>
    </rPh>
    <rPh sb="69" eb="72">
      <t>ロウキュウカ</t>
    </rPh>
    <rPh sb="76" eb="78">
      <t>カンキョ</t>
    </rPh>
    <rPh sb="79" eb="81">
      <t>カイシュウ</t>
    </rPh>
    <rPh sb="81" eb="82">
      <t>オヨ</t>
    </rPh>
    <rPh sb="83" eb="85">
      <t>コウシン</t>
    </rPh>
    <rPh sb="86" eb="88">
      <t>ゾウカ</t>
    </rPh>
    <rPh sb="105" eb="107">
      <t>ケイカク</t>
    </rPh>
    <rPh sb="110" eb="113">
      <t>ケイカクテキ</t>
    </rPh>
    <rPh sb="113" eb="114">
      <t>オヨ</t>
    </rPh>
    <rPh sb="115" eb="118">
      <t>コウリツテキ</t>
    </rPh>
    <rPh sb="119" eb="121">
      <t>カンリ</t>
    </rPh>
    <rPh sb="124" eb="126">
      <t>ヒツヨウ</t>
    </rPh>
    <phoneticPr fontId="4"/>
  </si>
  <si>
    <t>　建設事業継続中であり、一部供用開始から８年しか経過してないため、他会計繰入金の依存度が高く経費回収率、水洗化率ともに平均値以下であります。
　今後、下水道への加入促進による接続率の向上による使用料金収入の増加と、ストックマネジメント計画による計画的及び効率的な管理により、平均値に近づけていけるよう努めていきます。</t>
    <rPh sb="1" eb="3">
      <t>ケンセツ</t>
    </rPh>
    <rPh sb="46" eb="48">
      <t>ケイヒ</t>
    </rPh>
    <rPh sb="48" eb="50">
      <t>カイシュウ</t>
    </rPh>
    <rPh sb="117" eb="119">
      <t>ケイカク</t>
    </rPh>
    <rPh sb="141" eb="142">
      <t>チカ</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</si>
</sst>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46-441B-AB24-6E834E655A1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0.2</c:v>
                </c:pt>
                <c:pt idx="2">
                  <c:v>0.19</c:v>
                </c:pt>
                <c:pt idx="3">
                  <c:v>7.0000000000000007E-2</c:v>
                </c:pt>
                <c:pt idx="4">
                  <c:v>0.56999999999999995</c:v>
                </c:pt>
              </c:numCache>
            </c:numRef>
          </c:val>
          <c:smooth val="0"/>
          <c:extLst>
            <c:ext xmlns:c16="http://schemas.microsoft.com/office/drawing/2014/chart" uri="{C3380CC4-5D6E-409C-BE32-E72D297353CC}">
              <c16:uniqueId val="{00000001-BE46-441B-AB24-6E834E655A1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16.71</c:v>
                </c:pt>
                <c:pt idx="1">
                  <c:v>21.81</c:v>
                </c:pt>
                <c:pt idx="2">
                  <c:v>29.46</c:v>
                </c:pt>
                <c:pt idx="3">
                  <c:v>33.43</c:v>
                </c:pt>
                <c:pt idx="4">
                  <c:v>37.68</c:v>
                </c:pt>
              </c:numCache>
            </c:numRef>
          </c:val>
          <c:extLst>
            <c:ext xmlns:c16="http://schemas.microsoft.com/office/drawing/2014/chart" uri="{C3380CC4-5D6E-409C-BE32-E72D297353CC}">
              <c16:uniqueId val="{00000000-AAED-4817-95A0-221DD4F4D00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43.53</c:v>
                </c:pt>
                <c:pt idx="1">
                  <c:v>39.869999999999997</c:v>
                </c:pt>
                <c:pt idx="2">
                  <c:v>41.28</c:v>
                </c:pt>
                <c:pt idx="3">
                  <c:v>41.45</c:v>
                </c:pt>
                <c:pt idx="4">
                  <c:v>36.97</c:v>
                </c:pt>
              </c:numCache>
            </c:numRef>
          </c:val>
          <c:smooth val="0"/>
          <c:extLst>
            <c:ext xmlns:c16="http://schemas.microsoft.com/office/drawing/2014/chart" uri="{C3380CC4-5D6E-409C-BE32-E72D297353CC}">
              <c16:uniqueId val="{00000001-AAED-4817-95A0-221DD4F4D00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20.39</c:v>
                </c:pt>
                <c:pt idx="1">
                  <c:v>22.25</c:v>
                </c:pt>
                <c:pt idx="2">
                  <c:v>23.1</c:v>
                </c:pt>
                <c:pt idx="3">
                  <c:v>23.49</c:v>
                </c:pt>
                <c:pt idx="4">
                  <c:v>27.91</c:v>
                </c:pt>
              </c:numCache>
            </c:numRef>
          </c:val>
          <c:extLst>
            <c:ext xmlns:c16="http://schemas.microsoft.com/office/drawing/2014/chart" uri="{C3380CC4-5D6E-409C-BE32-E72D297353CC}">
              <c16:uniqueId val="{00000000-D8FD-409A-8237-996ACF3A6A1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64.14</c:v>
                </c:pt>
                <c:pt idx="1">
                  <c:v>61.37</c:v>
                </c:pt>
                <c:pt idx="2">
                  <c:v>61.3</c:v>
                </c:pt>
                <c:pt idx="3">
                  <c:v>64.510000000000005</c:v>
                </c:pt>
                <c:pt idx="4">
                  <c:v>67.12</c:v>
                </c:pt>
              </c:numCache>
            </c:numRef>
          </c:val>
          <c:smooth val="0"/>
          <c:extLst>
            <c:ext xmlns:c16="http://schemas.microsoft.com/office/drawing/2014/chart" uri="{C3380CC4-5D6E-409C-BE32-E72D297353CC}">
              <c16:uniqueId val="{00000001-D8FD-409A-8237-996ACF3A6A1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88.13</c:v>
                </c:pt>
                <c:pt idx="1">
                  <c:v>67.52</c:v>
                </c:pt>
                <c:pt idx="2">
                  <c:v>54.6</c:v>
                </c:pt>
                <c:pt idx="3">
                  <c:v>105.16</c:v>
                </c:pt>
                <c:pt idx="4">
                  <c:v>117.54</c:v>
                </c:pt>
              </c:numCache>
            </c:numRef>
          </c:val>
          <c:extLst>
            <c:ext xmlns:c16="http://schemas.microsoft.com/office/drawing/2014/chart" uri="{C3380CC4-5D6E-409C-BE32-E72D297353CC}">
              <c16:uniqueId val="{00000000-D45B-476B-BFBC-84CD18FD866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5B-476B-BFBC-84CD18FD866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A6-4DA2-8D65-01F01A1A8E0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A6-4DA2-8D65-01F01A1A8E0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8C-427C-8205-13C626F4C60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8C-427C-8205-13C626F4C60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E3-4A29-8180-F56F68300B4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E3-4A29-8180-F56F68300B4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54-45D8-9882-C54254CA7CA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54-45D8-9882-C54254CA7CA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FE-4E1A-AA6A-3C4A38AFE38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1696.96</c:v>
                </c:pt>
                <c:pt idx="1">
                  <c:v>1824.34</c:v>
                </c:pt>
                <c:pt idx="2">
                  <c:v>1604.64</c:v>
                </c:pt>
                <c:pt idx="3">
                  <c:v>1217.7</c:v>
                </c:pt>
                <c:pt idx="4">
                  <c:v>1689.65</c:v>
                </c:pt>
              </c:numCache>
            </c:numRef>
          </c:val>
          <c:smooth val="0"/>
          <c:extLst>
            <c:ext xmlns:c16="http://schemas.microsoft.com/office/drawing/2014/chart" uri="{C3380CC4-5D6E-409C-BE32-E72D297353CC}">
              <c16:uniqueId val="{00000001-96FE-4E1A-AA6A-3C4A38AFE38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45.72</c:v>
                </c:pt>
                <c:pt idx="1">
                  <c:v>26.2</c:v>
                </c:pt>
                <c:pt idx="2">
                  <c:v>42.45</c:v>
                </c:pt>
                <c:pt idx="3">
                  <c:v>68.12</c:v>
                </c:pt>
                <c:pt idx="4">
                  <c:v>35.19</c:v>
                </c:pt>
              </c:numCache>
            </c:numRef>
          </c:val>
          <c:extLst>
            <c:ext xmlns:c16="http://schemas.microsoft.com/office/drawing/2014/chart" uri="{C3380CC4-5D6E-409C-BE32-E72D297353CC}">
              <c16:uniqueId val="{00000000-D983-4984-8AD4-19FFDCAC8A7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47.23</c:v>
                </c:pt>
                <c:pt idx="1">
                  <c:v>54.16</c:v>
                </c:pt>
                <c:pt idx="2">
                  <c:v>60.01</c:v>
                </c:pt>
                <c:pt idx="3">
                  <c:v>66.680000000000007</c:v>
                </c:pt>
                <c:pt idx="4">
                  <c:v>58.12</c:v>
                </c:pt>
              </c:numCache>
            </c:numRef>
          </c:val>
          <c:smooth val="0"/>
          <c:extLst>
            <c:ext xmlns:c16="http://schemas.microsoft.com/office/drawing/2014/chart" uri="{C3380CC4-5D6E-409C-BE32-E72D297353CC}">
              <c16:uniqueId val="{00000001-D983-4984-8AD4-19FFDCAC8A7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364.35</c:v>
                </c:pt>
                <c:pt idx="1">
                  <c:v>632.91</c:v>
                </c:pt>
                <c:pt idx="2">
                  <c:v>394.3</c:v>
                </c:pt>
                <c:pt idx="3">
                  <c:v>247.84</c:v>
                </c:pt>
                <c:pt idx="4">
                  <c:v>482.53</c:v>
                </c:pt>
              </c:numCache>
            </c:numRef>
          </c:val>
          <c:extLst>
            <c:ext xmlns:c16="http://schemas.microsoft.com/office/drawing/2014/chart" uri="{C3380CC4-5D6E-409C-BE32-E72D297353CC}">
              <c16:uniqueId val="{00000000-7553-4EE0-9C2A-FA2F3792EB1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351.41</c:v>
                </c:pt>
                <c:pt idx="1">
                  <c:v>307.56</c:v>
                </c:pt>
                <c:pt idx="2">
                  <c:v>277.67</c:v>
                </c:pt>
                <c:pt idx="3">
                  <c:v>260.11</c:v>
                </c:pt>
                <c:pt idx="4">
                  <c:v>304.98</c:v>
                </c:pt>
              </c:numCache>
            </c:numRef>
          </c:val>
          <c:smooth val="0"/>
          <c:extLst>
            <c:ext xmlns:c16="http://schemas.microsoft.com/office/drawing/2014/chart" uri="{C3380CC4-5D6E-409C-BE32-E72D297353CC}">
              <c16:uniqueId val="{00000001-7553-4EE0-9C2A-FA2F3792EB1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6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青森県　南部町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Cd3</v>
      </c>
      <c r="X8" s="48"/>
      <c r="Y8" s="48"/>
      <c r="Z8" s="48"/>
      <c r="AA8" s="48"/>
      <c r="AB8" s="48"/>
      <c r="AC8" s="48"/>
      <c r="AD8" s="49" t="str">
        <f>データ!$M$6</f>
        <v>非設置</v>
      </c>
      <c r="AE8" s="49"/>
      <c r="AF8" s="49"/>
      <c r="AG8" s="49"/>
      <c r="AH8" s="49"/>
      <c r="AI8" s="49"/>
      <c r="AJ8" s="49"/>
      <c r="AK8" s="3"/>
      <c r="AL8" s="50">
        <f>データ!S6</f>
        <v>18254</v>
      </c>
      <c r="AM8" s="50"/>
      <c r="AN8" s="50"/>
      <c r="AO8" s="50"/>
      <c r="AP8" s="50"/>
      <c r="AQ8" s="50"/>
      <c r="AR8" s="50"/>
      <c r="AS8" s="50"/>
      <c r="AT8" s="45">
        <f>データ!T6</f>
        <v>153.12</v>
      </c>
      <c r="AU8" s="45"/>
      <c r="AV8" s="45"/>
      <c r="AW8" s="45"/>
      <c r="AX8" s="45"/>
      <c r="AY8" s="45"/>
      <c r="AZ8" s="45"/>
      <c r="BA8" s="45"/>
      <c r="BB8" s="45">
        <f>データ!U6</f>
        <v>119.21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11.3</v>
      </c>
      <c r="Q10" s="45"/>
      <c r="R10" s="45"/>
      <c r="S10" s="45"/>
      <c r="T10" s="45"/>
      <c r="U10" s="45"/>
      <c r="V10" s="45"/>
      <c r="W10" s="45">
        <f>データ!Q6</f>
        <v>110.11</v>
      </c>
      <c r="X10" s="45"/>
      <c r="Y10" s="45"/>
      <c r="Z10" s="45"/>
      <c r="AA10" s="45"/>
      <c r="AB10" s="45"/>
      <c r="AC10" s="45"/>
      <c r="AD10" s="50">
        <f>データ!R6</f>
        <v>3110</v>
      </c>
      <c r="AE10" s="50"/>
      <c r="AF10" s="50"/>
      <c r="AG10" s="50"/>
      <c r="AH10" s="50"/>
      <c r="AI10" s="50"/>
      <c r="AJ10" s="50"/>
      <c r="AK10" s="2"/>
      <c r="AL10" s="50">
        <f>データ!V6</f>
        <v>2046</v>
      </c>
      <c r="AM10" s="50"/>
      <c r="AN10" s="50"/>
      <c r="AO10" s="50"/>
      <c r="AP10" s="50"/>
      <c r="AQ10" s="50"/>
      <c r="AR10" s="50"/>
      <c r="AS10" s="50"/>
      <c r="AT10" s="45">
        <f>データ!W6</f>
        <v>1.2</v>
      </c>
      <c r="AU10" s="45"/>
      <c r="AV10" s="45"/>
      <c r="AW10" s="45"/>
      <c r="AX10" s="45"/>
      <c r="AY10" s="45"/>
      <c r="AZ10" s="45"/>
      <c r="BA10" s="45"/>
      <c r="BB10" s="45">
        <f>データ!X6</f>
        <v>1705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114</v>
      </c>
      <c r="BM66" s="84"/>
      <c r="BN66" s="84"/>
      <c r="BO66" s="84"/>
      <c r="BP66" s="84"/>
      <c r="BQ66" s="84"/>
      <c r="BR66" s="84"/>
      <c r="BS66" s="84"/>
      <c r="BT66" s="84"/>
      <c r="BU66" s="84"/>
      <c r="BV66" s="84"/>
      <c r="BW66" s="84"/>
      <c r="BX66" s="84"/>
      <c r="BY66" s="84"/>
      <c r="BZ66" s="8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6"/>
      <c r="BM82" s="87"/>
      <c r="BN82" s="87"/>
      <c r="BO82" s="87"/>
      <c r="BP82" s="87"/>
      <c r="BQ82" s="87"/>
      <c r="BR82" s="87"/>
      <c r="BS82" s="87"/>
      <c r="BT82" s="87"/>
      <c r="BU82" s="87"/>
      <c r="BV82" s="87"/>
      <c r="BW82" s="87"/>
      <c r="BX82" s="87"/>
      <c r="BY82" s="87"/>
      <c r="BZ82" s="8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45</v>
      </c>
      <c r="O86" s="26" t="str">
        <f>データ!EO6</f>
        <v>【0.23】</v>
      </c>
    </row>
  </sheetData>
  <sheetProtection algorithmName="SHA-512" hashValue="BSIgD0Q44kYZTIxJh6tQ7OJBYhXT8TobEF/YT0Ng0yT8wVPT+qe71gPPq86kizb2g8uV+NDApSjm2i1EQIyYEg==" saltValue="ZXQocB257Ls3aGwrp5p5E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24457</v>
      </c>
      <c r="D6" s="33">
        <f t="shared" si="3"/>
        <v>47</v>
      </c>
      <c r="E6" s="33">
        <f t="shared" si="3"/>
        <v>17</v>
      </c>
      <c r="F6" s="33">
        <f t="shared" si="3"/>
        <v>1</v>
      </c>
      <c r="G6" s="33">
        <f t="shared" si="3"/>
        <v>0</v>
      </c>
      <c r="H6" s="33" t="str">
        <f t="shared" si="3"/>
        <v>青森県　南部町</v>
      </c>
      <c r="I6" s="33" t="str">
        <f t="shared" si="3"/>
        <v>法非適用</v>
      </c>
      <c r="J6" s="33" t="str">
        <f t="shared" si="3"/>
        <v>下水道事業</v>
      </c>
      <c r="K6" s="33" t="str">
        <f t="shared" si="3"/>
        <v>公共下水道</v>
      </c>
      <c r="L6" s="33" t="str">
        <f t="shared" si="3"/>
        <v>Cd3</v>
      </c>
      <c r="M6" s="33" t="str">
        <f t="shared" si="3"/>
        <v>非設置</v>
      </c>
      <c r="N6" s="34" t="str">
        <f t="shared" si="3"/>
        <v>-</v>
      </c>
      <c r="O6" s="34" t="str">
        <f t="shared" si="3"/>
        <v>該当数値なし</v>
      </c>
      <c r="P6" s="34">
        <f t="shared" si="3"/>
        <v>11.3</v>
      </c>
      <c r="Q6" s="34">
        <f t="shared" si="3"/>
        <v>110.11</v>
      </c>
      <c r="R6" s="34">
        <f t="shared" si="3"/>
        <v>3110</v>
      </c>
      <c r="S6" s="34">
        <f t="shared" si="3"/>
        <v>18254</v>
      </c>
      <c r="T6" s="34">
        <f t="shared" si="3"/>
        <v>153.12</v>
      </c>
      <c r="U6" s="34">
        <f t="shared" si="3"/>
        <v>119.21</v>
      </c>
      <c r="V6" s="34">
        <f t="shared" si="3"/>
        <v>2046</v>
      </c>
      <c r="W6" s="34">
        <f t="shared" si="3"/>
        <v>1.2</v>
      </c>
      <c r="X6" s="34">
        <f t="shared" si="3"/>
        <v>1705</v>
      </c>
      <c r="Y6" s="35">
        <f>IF(Y7="",NA(),Y7)</f>
        <v>88.13</v>
      </c>
      <c r="Z6" s="35">
        <f t="shared" ref="Z6:AH6" si="4">IF(Z7="",NA(),Z7)</f>
        <v>67.52</v>
      </c>
      <c r="AA6" s="35">
        <f t="shared" si="4"/>
        <v>54.6</v>
      </c>
      <c r="AB6" s="35">
        <f t="shared" si="4"/>
        <v>105.16</v>
      </c>
      <c r="AC6" s="35">
        <f t="shared" si="4"/>
        <v>117.54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1696.96</v>
      </c>
      <c r="BL6" s="35">
        <f t="shared" si="7"/>
        <v>1824.34</v>
      </c>
      <c r="BM6" s="35">
        <f t="shared" si="7"/>
        <v>1604.64</v>
      </c>
      <c r="BN6" s="35">
        <f t="shared" si="7"/>
        <v>1217.7</v>
      </c>
      <c r="BO6" s="35">
        <f t="shared" si="7"/>
        <v>1689.65</v>
      </c>
      <c r="BP6" s="34" t="str">
        <f>IF(BP7="","",IF(BP7="-","【-】","【"&amp;SUBSTITUTE(TEXT(BP7,"#,##0.00"),"-","△")&amp;"】"))</f>
        <v>【682.78】</v>
      </c>
      <c r="BQ6" s="35">
        <f>IF(BQ7="",NA(),BQ7)</f>
        <v>45.72</v>
      </c>
      <c r="BR6" s="35">
        <f t="shared" ref="BR6:BZ6" si="8">IF(BR7="",NA(),BR7)</f>
        <v>26.2</v>
      </c>
      <c r="BS6" s="35">
        <f t="shared" si="8"/>
        <v>42.45</v>
      </c>
      <c r="BT6" s="35">
        <f t="shared" si="8"/>
        <v>68.12</v>
      </c>
      <c r="BU6" s="35">
        <f t="shared" si="8"/>
        <v>35.19</v>
      </c>
      <c r="BV6" s="35">
        <f t="shared" si="8"/>
        <v>47.23</v>
      </c>
      <c r="BW6" s="35">
        <f t="shared" si="8"/>
        <v>54.16</v>
      </c>
      <c r="BX6" s="35">
        <f t="shared" si="8"/>
        <v>60.01</v>
      </c>
      <c r="BY6" s="35">
        <f t="shared" si="8"/>
        <v>66.680000000000007</v>
      </c>
      <c r="BZ6" s="35">
        <f t="shared" si="8"/>
        <v>58.12</v>
      </c>
      <c r="CA6" s="34" t="str">
        <f>IF(CA7="","",IF(CA7="-","【-】","【"&amp;SUBSTITUTE(TEXT(CA7,"#,##0.00"),"-","△")&amp;"】"))</f>
        <v>【100.91】</v>
      </c>
      <c r="CB6" s="35">
        <f>IF(CB7="",NA(),CB7)</f>
        <v>364.35</v>
      </c>
      <c r="CC6" s="35">
        <f t="shared" ref="CC6:CK6" si="9">IF(CC7="",NA(),CC7)</f>
        <v>632.91</v>
      </c>
      <c r="CD6" s="35">
        <f t="shared" si="9"/>
        <v>394.3</v>
      </c>
      <c r="CE6" s="35">
        <f t="shared" si="9"/>
        <v>247.84</v>
      </c>
      <c r="CF6" s="35">
        <f t="shared" si="9"/>
        <v>482.53</v>
      </c>
      <c r="CG6" s="35">
        <f t="shared" si="9"/>
        <v>351.41</v>
      </c>
      <c r="CH6" s="35">
        <f t="shared" si="9"/>
        <v>307.56</v>
      </c>
      <c r="CI6" s="35">
        <f t="shared" si="9"/>
        <v>277.67</v>
      </c>
      <c r="CJ6" s="35">
        <f t="shared" si="9"/>
        <v>260.11</v>
      </c>
      <c r="CK6" s="35">
        <f t="shared" si="9"/>
        <v>304.98</v>
      </c>
      <c r="CL6" s="34" t="str">
        <f>IF(CL7="","",IF(CL7="-","【-】","【"&amp;SUBSTITUTE(TEXT(CL7,"#,##0.00"),"-","△")&amp;"】"))</f>
        <v>【136.86】</v>
      </c>
      <c r="CM6" s="35">
        <f>IF(CM7="",NA(),CM7)</f>
        <v>16.71</v>
      </c>
      <c r="CN6" s="35">
        <f t="shared" ref="CN6:CV6" si="10">IF(CN7="",NA(),CN7)</f>
        <v>21.81</v>
      </c>
      <c r="CO6" s="35">
        <f t="shared" si="10"/>
        <v>29.46</v>
      </c>
      <c r="CP6" s="35">
        <f t="shared" si="10"/>
        <v>33.43</v>
      </c>
      <c r="CQ6" s="35">
        <f t="shared" si="10"/>
        <v>37.68</v>
      </c>
      <c r="CR6" s="35">
        <f t="shared" si="10"/>
        <v>43.53</v>
      </c>
      <c r="CS6" s="35">
        <f t="shared" si="10"/>
        <v>39.869999999999997</v>
      </c>
      <c r="CT6" s="35">
        <f t="shared" si="10"/>
        <v>41.28</v>
      </c>
      <c r="CU6" s="35">
        <f t="shared" si="10"/>
        <v>41.45</v>
      </c>
      <c r="CV6" s="35">
        <f t="shared" si="10"/>
        <v>36.97</v>
      </c>
      <c r="CW6" s="34" t="str">
        <f>IF(CW7="","",IF(CW7="-","【-】","【"&amp;SUBSTITUTE(TEXT(CW7,"#,##0.00"),"-","△")&amp;"】"))</f>
        <v>【58.98】</v>
      </c>
      <c r="CX6" s="35">
        <f>IF(CX7="",NA(),CX7)</f>
        <v>20.39</v>
      </c>
      <c r="CY6" s="35">
        <f t="shared" ref="CY6:DG6" si="11">IF(CY7="",NA(),CY7)</f>
        <v>22.25</v>
      </c>
      <c r="CZ6" s="35">
        <f t="shared" si="11"/>
        <v>23.1</v>
      </c>
      <c r="DA6" s="35">
        <f t="shared" si="11"/>
        <v>23.49</v>
      </c>
      <c r="DB6" s="35">
        <f t="shared" si="11"/>
        <v>27.91</v>
      </c>
      <c r="DC6" s="35">
        <f t="shared" si="11"/>
        <v>64.14</v>
      </c>
      <c r="DD6" s="35">
        <f t="shared" si="11"/>
        <v>61.37</v>
      </c>
      <c r="DE6" s="35">
        <f t="shared" si="11"/>
        <v>61.3</v>
      </c>
      <c r="DF6" s="35">
        <f t="shared" si="11"/>
        <v>64.510000000000005</v>
      </c>
      <c r="DG6" s="35">
        <f t="shared" si="11"/>
        <v>67.12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0.17</v>
      </c>
      <c r="EK6" s="35">
        <f t="shared" si="14"/>
        <v>0.2</v>
      </c>
      <c r="EL6" s="35">
        <f t="shared" si="14"/>
        <v>0.19</v>
      </c>
      <c r="EM6" s="35">
        <f t="shared" si="14"/>
        <v>7.0000000000000007E-2</v>
      </c>
      <c r="EN6" s="35">
        <f t="shared" si="14"/>
        <v>0.56999999999999995</v>
      </c>
      <c r="EO6" s="34" t="str">
        <f>IF(EO7="","",IF(EO7="-","【-】","【"&amp;SUBSTITUTE(TEXT(EO7,"#,##0.00"),"-","△")&amp;"】"))</f>
        <v>【0.23】</v>
      </c>
    </row>
    <row r="7" spans="1:145" s="36" customFormat="1" x14ac:dyDescent="0.15">
      <c r="A7" s="28"/>
      <c r="B7" s="37">
        <v>2018</v>
      </c>
      <c r="C7" s="37">
        <v>24457</v>
      </c>
      <c r="D7" s="37">
        <v>47</v>
      </c>
      <c r="E7" s="37">
        <v>17</v>
      </c>
      <c r="F7" s="37">
        <v>1</v>
      </c>
      <c r="G7" s="37">
        <v>0</v>
      </c>
      <c r="H7" s="37" t="s">
        <v>99</v>
      </c>
      <c r="I7" s="37" t="s">
        <v>100</v>
      </c>
      <c r="J7" s="37" t="s">
        <v>101</v>
      </c>
      <c r="K7" s="37" t="s">
        <v>102</v>
      </c>
      <c r="L7" s="37" t="s">
        <v>103</v>
      </c>
      <c r="M7" s="37" t="s">
        <v>104</v>
      </c>
      <c r="N7" s="38" t="s">
        <v>105</v>
      </c>
      <c r="O7" s="38" t="s">
        <v>106</v>
      </c>
      <c r="P7" s="38">
        <v>11.3</v>
      </c>
      <c r="Q7" s="38">
        <v>110.11</v>
      </c>
      <c r="R7" s="38">
        <v>3110</v>
      </c>
      <c r="S7" s="38">
        <v>18254</v>
      </c>
      <c r="T7" s="38">
        <v>153.12</v>
      </c>
      <c r="U7" s="38">
        <v>119.21</v>
      </c>
      <c r="V7" s="38">
        <v>2046</v>
      </c>
      <c r="W7" s="38">
        <v>1.2</v>
      </c>
      <c r="X7" s="38">
        <v>1705</v>
      </c>
      <c r="Y7" s="38">
        <v>88.13</v>
      </c>
      <c r="Z7" s="38">
        <v>67.52</v>
      </c>
      <c r="AA7" s="38">
        <v>54.6</v>
      </c>
      <c r="AB7" s="38">
        <v>105.16</v>
      </c>
      <c r="AC7" s="38">
        <v>117.54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1696.96</v>
      </c>
      <c r="BL7" s="38">
        <v>1824.34</v>
      </c>
      <c r="BM7" s="38">
        <v>1604.64</v>
      </c>
      <c r="BN7" s="38">
        <v>1217.7</v>
      </c>
      <c r="BO7" s="38">
        <v>1689.65</v>
      </c>
      <c r="BP7" s="38">
        <v>682.78</v>
      </c>
      <c r="BQ7" s="38">
        <v>45.72</v>
      </c>
      <c r="BR7" s="38">
        <v>26.2</v>
      </c>
      <c r="BS7" s="38">
        <v>42.45</v>
      </c>
      <c r="BT7" s="38">
        <v>68.12</v>
      </c>
      <c r="BU7" s="38">
        <v>35.19</v>
      </c>
      <c r="BV7" s="38">
        <v>47.23</v>
      </c>
      <c r="BW7" s="38">
        <v>54.16</v>
      </c>
      <c r="BX7" s="38">
        <v>60.01</v>
      </c>
      <c r="BY7" s="38">
        <v>66.680000000000007</v>
      </c>
      <c r="BZ7" s="38">
        <v>58.12</v>
      </c>
      <c r="CA7" s="38">
        <v>100.91</v>
      </c>
      <c r="CB7" s="38">
        <v>364.35</v>
      </c>
      <c r="CC7" s="38">
        <v>632.91</v>
      </c>
      <c r="CD7" s="38">
        <v>394.3</v>
      </c>
      <c r="CE7" s="38">
        <v>247.84</v>
      </c>
      <c r="CF7" s="38">
        <v>482.53</v>
      </c>
      <c r="CG7" s="38">
        <v>351.41</v>
      </c>
      <c r="CH7" s="38">
        <v>307.56</v>
      </c>
      <c r="CI7" s="38">
        <v>277.67</v>
      </c>
      <c r="CJ7" s="38">
        <v>260.11</v>
      </c>
      <c r="CK7" s="38">
        <v>304.98</v>
      </c>
      <c r="CL7" s="38">
        <v>136.86000000000001</v>
      </c>
      <c r="CM7" s="38">
        <v>16.71</v>
      </c>
      <c r="CN7" s="38">
        <v>21.81</v>
      </c>
      <c r="CO7" s="38">
        <v>29.46</v>
      </c>
      <c r="CP7" s="38">
        <v>33.43</v>
      </c>
      <c r="CQ7" s="38">
        <v>37.68</v>
      </c>
      <c r="CR7" s="38">
        <v>43.53</v>
      </c>
      <c r="CS7" s="38">
        <v>39.869999999999997</v>
      </c>
      <c r="CT7" s="38">
        <v>41.28</v>
      </c>
      <c r="CU7" s="38">
        <v>41.45</v>
      </c>
      <c r="CV7" s="38">
        <v>36.97</v>
      </c>
      <c r="CW7" s="38">
        <v>58.98</v>
      </c>
      <c r="CX7" s="38">
        <v>20.39</v>
      </c>
      <c r="CY7" s="38">
        <v>22.25</v>
      </c>
      <c r="CZ7" s="38">
        <v>23.1</v>
      </c>
      <c r="DA7" s="38">
        <v>23.49</v>
      </c>
      <c r="DB7" s="38">
        <v>27.91</v>
      </c>
      <c r="DC7" s="38">
        <v>64.14</v>
      </c>
      <c r="DD7" s="38">
        <v>61.37</v>
      </c>
      <c r="DE7" s="38">
        <v>61.3</v>
      </c>
      <c r="DF7" s="38">
        <v>64.510000000000005</v>
      </c>
      <c r="DG7" s="38">
        <v>67.12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0.17</v>
      </c>
      <c r="EK7" s="38">
        <v>0.2</v>
      </c>
      <c r="EL7" s="38">
        <v>0.19</v>
      </c>
      <c r="EM7" s="38">
        <v>7.0000000000000007E-2</v>
      </c>
      <c r="EN7" s="38">
        <v>0.56999999999999995</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2019-12-05T05:00:43Z</dcterms:created>
  <dcterms:modified xsi:type="dcterms:W3CDTF">2020-02-03T06:00:19Z</dcterms:modified>
  <cp:category/>
</cp:coreProperties>
</file>