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92.168.10.3\建設課\61下水道\企業会計・財務関係\企業会計・経営分析\R1\公営企業に係る経営比較分析表（平成30年度決算）の分析等について（病院事業以外）\提出\"/>
    </mc:Choice>
  </mc:AlternateContent>
  <xr:revisionPtr revIDLastSave="0" documentId="13_ncr:1_{953037A4-8095-4488-8778-644822E8B843}" xr6:coauthVersionLast="43" xr6:coauthVersionMax="43" xr10:uidLastSave="{00000000-0000-0000-0000-000000000000}"/>
  <workbookProtection workbookAlgorithmName="SHA-512" workbookHashValue="jsOcPDwPZwhU0FYG9w6PVvw7xW2YqRbsr2qdEBMdG/Pc1aeKFPsIHPTR0LeUdMQyY9j31KhaO1SteJzxvHds8A==" workbookSaltValue="3uMkln6Vu88cXdrE4Yp8pw==" workbookSpinCount="100000" lockStructure="1"/>
  <bookViews>
    <workbookView xWindow="-120" yWindow="-120" windowWidth="19440" windowHeight="1515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P10" i="4"/>
  <c r="I10" i="4"/>
  <c r="BB8" i="4"/>
  <c r="AT8" i="4"/>
  <c r="AL8" i="4"/>
  <c r="W8" i="4"/>
  <c r="P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<sst xmlns="http://schemas.openxmlformats.org/spreadsheetml/2006/main" count="228" uniqueCount="115">
  <si>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</si>
  <si>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</si>
  <si>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</si>
  <si>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</si>
  <si>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</si>
  <si>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</si>
  <si>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</si>
  <si>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</si>
  <si>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</si>
  <si>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</si>
  <si>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</si>
  <si>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</si>
  <si>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</si>
  <si>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</si>
  <si>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</si>
  <si>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</si>
  <si>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</si>
  <si>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</si>
  <si>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</si>
  <si>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</si>
  <si>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</si>
  <si>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</si>
  <si>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</si>
  <si>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</si>
  <si>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</si>
  <si>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</si>
  <si>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</si>
  <si>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</si>
  <si>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</si>
  <si>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</si>
  <si>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</si>
  <si>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</si>
  <si>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</si>
  <si>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</si>
  <si>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</si>
  <si>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</si>
  <si>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</si>
  <si>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</si>
  <si>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</si>
  <si>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</si>
  <si>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</si>
  <si>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</si>
  <si>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</si>
  <si>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</si>
  <si>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</si>
  <si>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</si>
  <si>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</si>
  <si>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</si>
  <si>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</si>
  <si>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</si>
  <si>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</si>
  <si>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</si>
  <si>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</si>
  <si>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</si>
  <si>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</si>
  <si>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</si>
  <si>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</si>
  <si>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</si>
  <si>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</si>
  <si>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</si>
  <si>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</si>
  <si>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</si>
  <si>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</si>
  <si>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</si>
  <si>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</si>
  <si>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</si>
  <si>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</si>
  <si>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</si>
  <si>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</si>
  <si>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</si>
  <si>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</si>
  <si>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</si>
  <si>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</si>
  <si>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</si>
  <si>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</si>
  <si>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</si>
  <si>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</si>
  <si>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</si>
  <si>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</si>
  <si>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</si>
  <si>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</si>
  <si>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</si>
  <si>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</si>
  <si>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</si>
  <si>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</si>
  <si>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</si>
  <si>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</si>
  <si>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</si>
  <si>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</si>
  <si>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</si>
  <si>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</si>
  <si>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</si>
  <si>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</si>
  <si>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</si>
  <si>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</si>
  <si>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</si>
  <si>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</si>
  <si>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</si>
  <si>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</si>
  <si>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三戸町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</si>
  <si>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</si>
  <si>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</si>
  <si>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</si>
  <si>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</si>
  <si>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</si>
  <si>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</si>
  <si>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</si>
  <si>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</si>
  <si>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</si>
  <si>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</si>
  <si>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</si>
  <si>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</si>
  <si>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供用開始から９年目であり、大きな異常もないため当面は更新の必要が無いと思われる。
　今後はストックマネジメント計画に基づいた管路施設等の点検・調査を行う等、計画的な維持管理を実施する必要がある。</t>
    <rPh sb="1" eb="3">
      <t>キョウヨウ</t>
    </rPh>
    <rPh sb="3" eb="5">
      <t>カイシ</t>
    </rPh>
    <rPh sb="8" eb="10">
      <t>ネンメ</t>
    </rPh>
    <rPh sb="14" eb="15">
      <t>オオ</t>
    </rPh>
    <rPh sb="17" eb="19">
      <t>イジョウ</t>
    </rPh>
    <rPh sb="24" eb="26">
      <t>トウメン</t>
    </rPh>
    <rPh sb="27" eb="29">
      <t>コウシン</t>
    </rPh>
    <rPh sb="30" eb="32">
      <t>ヒツヨウ</t>
    </rPh>
    <rPh sb="33" eb="34">
      <t>ナ</t>
    </rPh>
    <rPh sb="36" eb="37">
      <t>オモ</t>
    </rPh>
    <rPh sb="43" eb="45">
      <t>コンゴ</t>
    </rPh>
    <rPh sb="56" eb="58">
      <t>ケイカク</t>
    </rPh>
    <rPh sb="59" eb="60">
      <t>モト</t>
    </rPh>
    <rPh sb="63" eb="65">
      <t>カンロ</t>
    </rPh>
    <rPh sb="65" eb="67">
      <t>シセツ</t>
    </rPh>
    <rPh sb="67" eb="68">
      <t>トウ</t>
    </rPh>
    <rPh sb="69" eb="71">
      <t>テンケン</t>
    </rPh>
    <rPh sb="72" eb="74">
      <t>チョウサ</t>
    </rPh>
    <rPh sb="75" eb="76">
      <t>オコナ</t>
    </rPh>
    <rPh sb="77" eb="78">
      <t>トウ</t>
    </rPh>
    <rPh sb="79" eb="82">
      <t>ケイカクテキ</t>
    </rPh>
    <rPh sb="83" eb="85">
      <t>イジ</t>
    </rPh>
    <rPh sb="85" eb="87">
      <t>カンリ</t>
    </rPh>
    <rPh sb="88" eb="90">
      <t>ジッシ</t>
    </rPh>
    <rPh sb="92" eb="94">
      <t>ヒツヨウ</t>
    </rPh>
    <phoneticPr fontId="4"/>
  </si>
  <si>
    <t xml:space="preserve">　水洗化率を上げるために管渠工事が必要であるが、財政状況や費用対効果等を考慮しながら進める必要がある。
　また、ある程度整備が進んだ段階で、使用料の見直しが必要になると考えられる。
</t>
    <rPh sb="1" eb="4">
      <t>スイセンカ</t>
    </rPh>
    <rPh sb="4" eb="5">
      <t>リツ</t>
    </rPh>
    <rPh sb="6" eb="7">
      <t>ア</t>
    </rPh>
    <rPh sb="12" eb="14">
      <t>カンキョ</t>
    </rPh>
    <rPh sb="14" eb="16">
      <t>コウジ</t>
    </rPh>
    <rPh sb="17" eb="19">
      <t>ヒツヨウ</t>
    </rPh>
    <rPh sb="24" eb="26">
      <t>ザイセイ</t>
    </rPh>
    <rPh sb="26" eb="28">
      <t>ジョウキョウ</t>
    </rPh>
    <rPh sb="29" eb="34">
      <t>ヒヨウタイコウカ</t>
    </rPh>
    <rPh sb="34" eb="35">
      <t>トウ</t>
    </rPh>
    <rPh sb="36" eb="38">
      <t>コウリョ</t>
    </rPh>
    <rPh sb="42" eb="43">
      <t>スス</t>
    </rPh>
    <rPh sb="45" eb="47">
      <t>ヒツヨウ</t>
    </rPh>
    <rPh sb="58" eb="60">
      <t>テイド</t>
    </rPh>
    <rPh sb="60" eb="62">
      <t>セイビ</t>
    </rPh>
    <rPh sb="63" eb="64">
      <t>スス</t>
    </rPh>
    <rPh sb="66" eb="68">
      <t>ダンカイ</t>
    </rPh>
    <rPh sb="70" eb="73">
      <t>シヨウリョウ</t>
    </rPh>
    <rPh sb="74" eb="76">
      <t>ミナオ</t>
    </rPh>
    <rPh sb="78" eb="80">
      <t>ヒツヨウ</t>
    </rPh>
    <rPh sb="84" eb="85">
      <t>カンガ</t>
    </rPh>
    <phoneticPr fontId="4"/>
  </si>
  <si>
    <t>　収益的収支比率及び経費回収率は増加傾向にあるものの依然として低く、収入面において一般会計繰入金が占める割合が多い。
　接続数は増加しているが、施設利用率や水洗化率に大きな影響を与えるほどの増加数ではない。
　汚水処理原価は年々減少してきている。
　</t>
    <rPh sb="1" eb="4">
      <t>シュウエキテキ</t>
    </rPh>
    <rPh sb="4" eb="6">
      <t>シュウシ</t>
    </rPh>
    <rPh sb="6" eb="8">
      <t>ヒリツ</t>
    </rPh>
    <rPh sb="8" eb="9">
      <t>オヨ</t>
    </rPh>
    <rPh sb="10" eb="12">
      <t>ケイヒ</t>
    </rPh>
    <rPh sb="12" eb="14">
      <t>カイシュウ</t>
    </rPh>
    <rPh sb="14" eb="15">
      <t>リツ</t>
    </rPh>
    <rPh sb="16" eb="18">
      <t>ゾウカ</t>
    </rPh>
    <rPh sb="18" eb="20">
      <t>ケイコウ</t>
    </rPh>
    <rPh sb="26" eb="28">
      <t>イゼン</t>
    </rPh>
    <rPh sb="31" eb="32">
      <t>ヒク</t>
    </rPh>
    <rPh sb="34" eb="36">
      <t>シュウニュウ</t>
    </rPh>
    <rPh sb="36" eb="37">
      <t>メン</t>
    </rPh>
    <rPh sb="41" eb="43">
      <t>イッパン</t>
    </rPh>
    <rPh sb="43" eb="45">
      <t>カイケイ</t>
    </rPh>
    <rPh sb="45" eb="47">
      <t>クリイレ</t>
    </rPh>
    <rPh sb="47" eb="48">
      <t>キン</t>
    </rPh>
    <rPh sb="49" eb="50">
      <t>シ</t>
    </rPh>
    <rPh sb="52" eb="54">
      <t>ワリアイ</t>
    </rPh>
    <rPh sb="55" eb="56">
      <t>オオ</t>
    </rPh>
    <rPh sb="60" eb="62">
      <t>セツゾク</t>
    </rPh>
    <rPh sb="62" eb="63">
      <t>スウ</t>
    </rPh>
    <rPh sb="64" eb="66">
      <t>ゾウカ</t>
    </rPh>
    <rPh sb="72" eb="74">
      <t>シセツ</t>
    </rPh>
    <rPh sb="74" eb="77">
      <t>リヨウリツ</t>
    </rPh>
    <rPh sb="78" eb="81">
      <t>スイセンカ</t>
    </rPh>
    <rPh sb="81" eb="82">
      <t>リツ</t>
    </rPh>
    <rPh sb="83" eb="84">
      <t>オオ</t>
    </rPh>
    <rPh sb="86" eb="88">
      <t>エイキョウ</t>
    </rPh>
    <rPh sb="89" eb="90">
      <t>アタ</t>
    </rPh>
    <rPh sb="95" eb="97">
      <t>ゾウカ</t>
    </rPh>
    <rPh sb="97" eb="98">
      <t>スウ</t>
    </rPh>
    <rPh sb="105" eb="107">
      <t>オスイ</t>
    </rPh>
    <rPh sb="107" eb="109">
      <t>ショリ</t>
    </rPh>
    <rPh sb="109" eb="111">
      <t>ゲンカ</t>
    </rPh>
    <rPh sb="112" eb="114">
      <t>ネンネン</t>
    </rPh>
    <rPh sb="114" eb="11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</si>
</sst>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89-4A34-8B41-F570A44032A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0.19</c:v>
                </c:pt>
                <c:pt idx="3">
                  <c:v>7.0000000000000007E-2</c:v>
                </c:pt>
                <c:pt idx="4">
                  <c:v>0.56999999999999995</c:v>
                </c:pt>
              </c:numCache>
            </c:numRef>
          </c:val>
          <c:smooth val="0"/>
          <c:extLst>
            <c:ext xmlns:c16="http://schemas.microsoft.com/office/drawing/2014/chart" uri="{C3380CC4-5D6E-409C-BE32-E72D297353CC}">
              <c16:uniqueId val="{00000001-CF89-4A34-8B41-F570A44032A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16.36</c:v>
                </c:pt>
                <c:pt idx="1">
                  <c:v>16.36</c:v>
                </c:pt>
                <c:pt idx="2">
                  <c:v>22.57</c:v>
                </c:pt>
                <c:pt idx="3">
                  <c:v>24.71</c:v>
                </c:pt>
                <c:pt idx="4">
                  <c:v>24.07</c:v>
                </c:pt>
              </c:numCache>
            </c:numRef>
          </c:val>
          <c:extLst>
            <c:ext xmlns:c16="http://schemas.microsoft.com/office/drawing/2014/chart" uri="{C3380CC4-5D6E-409C-BE32-E72D297353CC}">
              <c16:uniqueId val="{00000000-AB24-4A70-B9F4-B3B872D9E07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41.28</c:v>
                </c:pt>
                <c:pt idx="3">
                  <c:v>41.45</c:v>
                </c:pt>
                <c:pt idx="4">
                  <c:v>36.97</c:v>
                </c:pt>
              </c:numCache>
            </c:numRef>
          </c:val>
          <c:smooth val="0"/>
          <c:extLst>
            <c:ext xmlns:c16="http://schemas.microsoft.com/office/drawing/2014/chart" uri="{C3380CC4-5D6E-409C-BE32-E72D297353CC}">
              <c16:uniqueId val="{00000001-AB24-4A70-B9F4-B3B872D9E07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36.51</c:v>
                </c:pt>
                <c:pt idx="1">
                  <c:v>37.36</c:v>
                </c:pt>
                <c:pt idx="2">
                  <c:v>38.83</c:v>
                </c:pt>
                <c:pt idx="3">
                  <c:v>40.65</c:v>
                </c:pt>
                <c:pt idx="4">
                  <c:v>43.07</c:v>
                </c:pt>
              </c:numCache>
            </c:numRef>
          </c:val>
          <c:extLst>
            <c:ext xmlns:c16="http://schemas.microsoft.com/office/drawing/2014/chart" uri="{C3380CC4-5D6E-409C-BE32-E72D297353CC}">
              <c16:uniqueId val="{00000000-DC49-463F-809C-1C4359304A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61.3</c:v>
                </c:pt>
                <c:pt idx="3">
                  <c:v>64.510000000000005</c:v>
                </c:pt>
                <c:pt idx="4">
                  <c:v>67.12</c:v>
                </c:pt>
              </c:numCache>
            </c:numRef>
          </c:val>
          <c:smooth val="0"/>
          <c:extLst>
            <c:ext xmlns:c16="http://schemas.microsoft.com/office/drawing/2014/chart" uri="{C3380CC4-5D6E-409C-BE32-E72D297353CC}">
              <c16:uniqueId val="{00000001-DC49-463F-809C-1C4359304A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38.58</c:v>
                </c:pt>
                <c:pt idx="1">
                  <c:v>66.239999999999995</c:v>
                </c:pt>
                <c:pt idx="2">
                  <c:v>74.260000000000005</c:v>
                </c:pt>
                <c:pt idx="3">
                  <c:v>81.84</c:v>
                </c:pt>
                <c:pt idx="4">
                  <c:v>71.69</c:v>
                </c:pt>
              </c:numCache>
            </c:numRef>
          </c:val>
          <c:extLst>
            <c:ext xmlns:c16="http://schemas.microsoft.com/office/drawing/2014/chart" uri="{C3380CC4-5D6E-409C-BE32-E72D297353CC}">
              <c16:uniqueId val="{00000000-7150-4D7C-AFDD-9824092B89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50-4D7C-AFDD-9824092B89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D6-4F38-9732-C0210ADD1B0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D6-4F38-9732-C0210ADD1B0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A7-4185-BC07-E70BFCFB22A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A7-4185-BC07-E70BFCFB22A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76-4C52-B2C1-E16C78B8798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76-4C52-B2C1-E16C78B8798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DD-4F2B-A72D-AAABE2A24E3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DD-4F2B-A72D-AAABE2A24E3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91.74</c:v>
                </c:pt>
                <c:pt idx="1">
                  <c:v>7258.44</c:v>
                </c:pt>
                <c:pt idx="2">
                  <c:v>6933.66</c:v>
                </c:pt>
                <c:pt idx="3">
                  <c:v>5333.13</c:v>
                </c:pt>
                <c:pt idx="4">
                  <c:v>4675.2299999999996</c:v>
                </c:pt>
              </c:numCache>
            </c:numRef>
          </c:val>
          <c:extLst>
            <c:ext xmlns:c16="http://schemas.microsoft.com/office/drawing/2014/chart" uri="{C3380CC4-5D6E-409C-BE32-E72D297353CC}">
              <c16:uniqueId val="{00000000-5690-4864-B92D-07399220122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1604.64</c:v>
                </c:pt>
                <c:pt idx="3">
                  <c:v>1217.7</c:v>
                </c:pt>
                <c:pt idx="4">
                  <c:v>1689.65</c:v>
                </c:pt>
              </c:numCache>
            </c:numRef>
          </c:val>
          <c:smooth val="0"/>
          <c:extLst>
            <c:ext xmlns:c16="http://schemas.microsoft.com/office/drawing/2014/chart" uri="{C3380CC4-5D6E-409C-BE32-E72D297353CC}">
              <c16:uniqueId val="{00000001-5690-4864-B92D-07399220122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15.47</c:v>
                </c:pt>
                <c:pt idx="1">
                  <c:v>16.22</c:v>
                </c:pt>
                <c:pt idx="2">
                  <c:v>15.7</c:v>
                </c:pt>
                <c:pt idx="3">
                  <c:v>20.81</c:v>
                </c:pt>
                <c:pt idx="4">
                  <c:v>25.17</c:v>
                </c:pt>
              </c:numCache>
            </c:numRef>
          </c:val>
          <c:extLst>
            <c:ext xmlns:c16="http://schemas.microsoft.com/office/drawing/2014/chart" uri="{C3380CC4-5D6E-409C-BE32-E72D297353CC}">
              <c16:uniqueId val="{00000000-7349-4D8C-BB61-D3DEC1ECCD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60.01</c:v>
                </c:pt>
                <c:pt idx="3">
                  <c:v>66.680000000000007</c:v>
                </c:pt>
                <c:pt idx="4">
                  <c:v>58.12</c:v>
                </c:pt>
              </c:numCache>
            </c:numRef>
          </c:val>
          <c:smooth val="0"/>
          <c:extLst>
            <c:ext xmlns:c16="http://schemas.microsoft.com/office/drawing/2014/chart" uri="{C3380CC4-5D6E-409C-BE32-E72D297353CC}">
              <c16:uniqueId val="{00000001-7349-4D8C-BB61-D3DEC1ECCD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1142.6600000000001</c:v>
                </c:pt>
                <c:pt idx="1">
                  <c:v>1239.23</c:v>
                </c:pt>
                <c:pt idx="2">
                  <c:v>1124.68</c:v>
                </c:pt>
                <c:pt idx="3">
                  <c:v>844.07</c:v>
                </c:pt>
                <c:pt idx="4">
                  <c:v>696.92</c:v>
                </c:pt>
              </c:numCache>
            </c:numRef>
          </c:val>
          <c:extLst>
            <c:ext xmlns:c16="http://schemas.microsoft.com/office/drawing/2014/chart" uri="{C3380CC4-5D6E-409C-BE32-E72D297353CC}">
              <c16:uniqueId val="{00000000-2BE6-43CF-851B-967A41DE7AA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277.67</c:v>
                </c:pt>
                <c:pt idx="3">
                  <c:v>260.11</c:v>
                </c:pt>
                <c:pt idx="4">
                  <c:v>304.98</c:v>
                </c:pt>
              </c:numCache>
            </c:numRef>
          </c:val>
          <c:smooth val="0"/>
          <c:extLst>
            <c:ext xmlns:c16="http://schemas.microsoft.com/office/drawing/2014/chart" uri="{C3380CC4-5D6E-409C-BE32-E72D297353CC}">
              <c16:uniqueId val="{00000001-2BE6-43CF-851B-967A41DE7AA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N5" zoomScale="110" zoomScaleNormal="11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三戸町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Cd3</v>
      </c>
      <c r="X8" s="48"/>
      <c r="Y8" s="48"/>
      <c r="Z8" s="48"/>
      <c r="AA8" s="48"/>
      <c r="AB8" s="48"/>
      <c r="AC8" s="48"/>
      <c r="AD8" s="49" t="str">
        <f>データ!$M$6</f>
        <v>非設置</v>
      </c>
      <c r="AE8" s="49"/>
      <c r="AF8" s="49"/>
      <c r="AG8" s="49"/>
      <c r="AH8" s="49"/>
      <c r="AI8" s="49"/>
      <c r="AJ8" s="49"/>
      <c r="AK8" s="3"/>
      <c r="AL8" s="50">
        <f>データ!S6</f>
        <v>10101</v>
      </c>
      <c r="AM8" s="50"/>
      <c r="AN8" s="50"/>
      <c r="AO8" s="50"/>
      <c r="AP8" s="50"/>
      <c r="AQ8" s="50"/>
      <c r="AR8" s="50"/>
      <c r="AS8" s="50"/>
      <c r="AT8" s="45">
        <f>データ!T6</f>
        <v>151.79</v>
      </c>
      <c r="AU8" s="45"/>
      <c r="AV8" s="45"/>
      <c r="AW8" s="45"/>
      <c r="AX8" s="45"/>
      <c r="AY8" s="45"/>
      <c r="AZ8" s="45"/>
      <c r="BA8" s="45"/>
      <c r="BB8" s="45">
        <f>データ!U6</f>
        <v>66.55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26.12</v>
      </c>
      <c r="Q10" s="45"/>
      <c r="R10" s="45"/>
      <c r="S10" s="45"/>
      <c r="T10" s="45"/>
      <c r="U10" s="45"/>
      <c r="V10" s="45"/>
      <c r="W10" s="45">
        <f>データ!Q6</f>
        <v>98.06</v>
      </c>
      <c r="X10" s="45"/>
      <c r="Y10" s="45"/>
      <c r="Z10" s="45"/>
      <c r="AA10" s="45"/>
      <c r="AB10" s="45"/>
      <c r="AC10" s="45"/>
      <c r="AD10" s="50">
        <f>データ!R6</f>
        <v>3240</v>
      </c>
      <c r="AE10" s="50"/>
      <c r="AF10" s="50"/>
      <c r="AG10" s="50"/>
      <c r="AH10" s="50"/>
      <c r="AI10" s="50"/>
      <c r="AJ10" s="50"/>
      <c r="AK10" s="2"/>
      <c r="AL10" s="50">
        <f>データ!V6</f>
        <v>2619</v>
      </c>
      <c r="AM10" s="50"/>
      <c r="AN10" s="50"/>
      <c r="AO10" s="50"/>
      <c r="AP10" s="50"/>
      <c r="AQ10" s="50"/>
      <c r="AR10" s="50"/>
      <c r="AS10" s="50"/>
      <c r="AT10" s="45">
        <f>データ!W6</f>
        <v>1.24</v>
      </c>
      <c r="AU10" s="45"/>
      <c r="AV10" s="45"/>
      <c r="AW10" s="45"/>
      <c r="AX10" s="45"/>
      <c r="AY10" s="45"/>
      <c r="AZ10" s="45"/>
      <c r="BA10" s="45"/>
      <c r="BB10" s="45">
        <f>データ!X6</f>
        <v>2112.1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pVD7JNhJz+mxG5Ny6UITbIi9g3NL/gOw7CARF+UMSIPlFA3rrPbKUrzEJx83rP75TYFRIPxf4ALG1GMMT4IXcA==" saltValue="PXn1LI+31nGm9Dpo2Cbep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24414</v>
      </c>
      <c r="D6" s="33">
        <f t="shared" si="3"/>
        <v>47</v>
      </c>
      <c r="E6" s="33">
        <f t="shared" si="3"/>
        <v>17</v>
      </c>
      <c r="F6" s="33">
        <f t="shared" si="3"/>
        <v>1</v>
      </c>
      <c r="G6" s="33">
        <f t="shared" si="3"/>
        <v>0</v>
      </c>
      <c r="H6" s="33" t="str">
        <f t="shared" si="3"/>
        <v>青森県　三戸町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26.12</v>
      </c>
      <c r="Q6" s="34">
        <f t="shared" si="3"/>
        <v>98.06</v>
      </c>
      <c r="R6" s="34">
        <f t="shared" si="3"/>
        <v>3240</v>
      </c>
      <c r="S6" s="34">
        <f t="shared" si="3"/>
        <v>10101</v>
      </c>
      <c r="T6" s="34">
        <f t="shared" si="3"/>
        <v>151.79</v>
      </c>
      <c r="U6" s="34">
        <f t="shared" si="3"/>
        <v>66.55</v>
      </c>
      <c r="V6" s="34">
        <f t="shared" si="3"/>
        <v>2619</v>
      </c>
      <c r="W6" s="34">
        <f t="shared" si="3"/>
        <v>1.24</v>
      </c>
      <c r="X6" s="34">
        <f t="shared" si="3"/>
        <v>2112.1</v>
      </c>
      <c r="Y6" s="35">
        <f>IF(Y7="",NA(),Y7)</f>
        <v>38.58</v>
      </c>
      <c r="Z6" s="35">
        <f t="shared" ref="Z6:AH6" si="4">IF(Z7="",NA(),Z7)</f>
        <v>66.239999999999995</v>
      </c>
      <c r="AA6" s="35">
        <f t="shared" si="4"/>
        <v>74.260000000000005</v>
      </c>
      <c r="AB6" s="35">
        <f t="shared" si="4"/>
        <v>81.84</v>
      </c>
      <c r="AC6" s="35">
        <f t="shared" si="4"/>
        <v>71.69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91.74</v>
      </c>
      <c r="BG6" s="35">
        <f t="shared" ref="BG6:BO6" si="7">IF(BG7="",NA(),BG7)</f>
        <v>7258.44</v>
      </c>
      <c r="BH6" s="35">
        <f t="shared" si="7"/>
        <v>6933.66</v>
      </c>
      <c r="BI6" s="35">
        <f t="shared" si="7"/>
        <v>5333.13</v>
      </c>
      <c r="BJ6" s="35">
        <f t="shared" si="7"/>
        <v>4675.2299999999996</v>
      </c>
      <c r="BK6" s="35">
        <f t="shared" si="7"/>
        <v>1696.96</v>
      </c>
      <c r="BL6" s="35">
        <f t="shared" si="7"/>
        <v>1824.34</v>
      </c>
      <c r="BM6" s="35">
        <f t="shared" si="7"/>
        <v>1604.64</v>
      </c>
      <c r="BN6" s="35">
        <f t="shared" si="7"/>
        <v>1217.7</v>
      </c>
      <c r="BO6" s="35">
        <f t="shared" si="7"/>
        <v>1689.65</v>
      </c>
      <c r="BP6" s="34" t="str">
        <f>IF(BP7="","",IF(BP7="-","【-】","【"&amp;SUBSTITUTE(TEXT(BP7,"#,##0.00"),"-","△")&amp;"】"))</f>
        <v>【682.78】</v>
      </c>
      <c r="BQ6" s="35">
        <f>IF(BQ7="",NA(),BQ7)</f>
        <v>15.47</v>
      </c>
      <c r="BR6" s="35">
        <f t="shared" ref="BR6:BZ6" si="8">IF(BR7="",NA(),BR7)</f>
        <v>16.22</v>
      </c>
      <c r="BS6" s="35">
        <f t="shared" si="8"/>
        <v>15.7</v>
      </c>
      <c r="BT6" s="35">
        <f t="shared" si="8"/>
        <v>20.81</v>
      </c>
      <c r="BU6" s="35">
        <f t="shared" si="8"/>
        <v>25.17</v>
      </c>
      <c r="BV6" s="35">
        <f t="shared" si="8"/>
        <v>47.23</v>
      </c>
      <c r="BW6" s="35">
        <f t="shared" si="8"/>
        <v>54.16</v>
      </c>
      <c r="BX6" s="35">
        <f t="shared" si="8"/>
        <v>60.01</v>
      </c>
      <c r="BY6" s="35">
        <f t="shared" si="8"/>
        <v>66.680000000000007</v>
      </c>
      <c r="BZ6" s="35">
        <f t="shared" si="8"/>
        <v>58.12</v>
      </c>
      <c r="CA6" s="34" t="str">
        <f>IF(CA7="","",IF(CA7="-","【-】","【"&amp;SUBSTITUTE(TEXT(CA7,"#,##0.00"),"-","△")&amp;"】"))</f>
        <v>【100.91】</v>
      </c>
      <c r="CB6" s="35">
        <f>IF(CB7="",NA(),CB7)</f>
        <v>1142.6600000000001</v>
      </c>
      <c r="CC6" s="35">
        <f t="shared" ref="CC6:CK6" si="9">IF(CC7="",NA(),CC7)</f>
        <v>1239.23</v>
      </c>
      <c r="CD6" s="35">
        <f t="shared" si="9"/>
        <v>1124.68</v>
      </c>
      <c r="CE6" s="35">
        <f t="shared" si="9"/>
        <v>844.07</v>
      </c>
      <c r="CF6" s="35">
        <f t="shared" si="9"/>
        <v>696.92</v>
      </c>
      <c r="CG6" s="35">
        <f t="shared" si="9"/>
        <v>351.41</v>
      </c>
      <c r="CH6" s="35">
        <f t="shared" si="9"/>
        <v>307.56</v>
      </c>
      <c r="CI6" s="35">
        <f t="shared" si="9"/>
        <v>277.67</v>
      </c>
      <c r="CJ6" s="35">
        <f t="shared" si="9"/>
        <v>260.11</v>
      </c>
      <c r="CK6" s="35">
        <f t="shared" si="9"/>
        <v>304.98</v>
      </c>
      <c r="CL6" s="34" t="str">
        <f>IF(CL7="","",IF(CL7="-","【-】","【"&amp;SUBSTITUTE(TEXT(CL7,"#,##0.00"),"-","△")&amp;"】"))</f>
        <v>【136.86】</v>
      </c>
      <c r="CM6" s="35">
        <f>IF(CM7="",NA(),CM7)</f>
        <v>16.36</v>
      </c>
      <c r="CN6" s="35">
        <f t="shared" ref="CN6:CV6" si="10">IF(CN7="",NA(),CN7)</f>
        <v>16.36</v>
      </c>
      <c r="CO6" s="35">
        <f t="shared" si="10"/>
        <v>22.57</v>
      </c>
      <c r="CP6" s="35">
        <f t="shared" si="10"/>
        <v>24.71</v>
      </c>
      <c r="CQ6" s="35">
        <f t="shared" si="10"/>
        <v>24.07</v>
      </c>
      <c r="CR6" s="35">
        <f t="shared" si="10"/>
        <v>43.53</v>
      </c>
      <c r="CS6" s="35">
        <f t="shared" si="10"/>
        <v>39.869999999999997</v>
      </c>
      <c r="CT6" s="35">
        <f t="shared" si="10"/>
        <v>41.28</v>
      </c>
      <c r="CU6" s="35">
        <f t="shared" si="10"/>
        <v>41.45</v>
      </c>
      <c r="CV6" s="35">
        <f t="shared" si="10"/>
        <v>36.97</v>
      </c>
      <c r="CW6" s="34" t="str">
        <f>IF(CW7="","",IF(CW7="-","【-】","【"&amp;SUBSTITUTE(TEXT(CW7,"#,##0.00"),"-","△")&amp;"】"))</f>
        <v>【58.98】</v>
      </c>
      <c r="CX6" s="35">
        <f>IF(CX7="",NA(),CX7)</f>
        <v>36.51</v>
      </c>
      <c r="CY6" s="35">
        <f t="shared" ref="CY6:DG6" si="11">IF(CY7="",NA(),CY7)</f>
        <v>37.36</v>
      </c>
      <c r="CZ6" s="35">
        <f t="shared" si="11"/>
        <v>38.83</v>
      </c>
      <c r="DA6" s="35">
        <f t="shared" si="11"/>
        <v>40.65</v>
      </c>
      <c r="DB6" s="35">
        <f t="shared" si="11"/>
        <v>43.07</v>
      </c>
      <c r="DC6" s="35">
        <f t="shared" si="11"/>
        <v>64.14</v>
      </c>
      <c r="DD6" s="35">
        <f t="shared" si="11"/>
        <v>61.37</v>
      </c>
      <c r="DE6" s="35">
        <f t="shared" si="11"/>
        <v>61.3</v>
      </c>
      <c r="DF6" s="35">
        <f t="shared" si="11"/>
        <v>64.510000000000005</v>
      </c>
      <c r="DG6" s="35">
        <f t="shared" si="11"/>
        <v>67.12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0.19</v>
      </c>
      <c r="EM6" s="35">
        <f t="shared" si="14"/>
        <v>7.0000000000000007E-2</v>
      </c>
      <c r="EN6" s="35">
        <f t="shared" si="14"/>
        <v>0.56999999999999995</v>
      </c>
      <c r="EO6" s="34" t="str">
        <f>IF(EO7="","",IF(EO7="-","【-】","【"&amp;SUBSTITUTE(TEXT(EO7,"#,##0.00"),"-","△")&amp;"】"))</f>
        <v>【0.23】</v>
      </c>
    </row>
    <row r="7" spans="1:145" s="36" customFormat="1" x14ac:dyDescent="0.15">
      <c r="A7" s="28"/>
      <c r="B7" s="37">
        <v>2018</v>
      </c>
      <c r="C7" s="37">
        <v>24414</v>
      </c>
      <c r="D7" s="37">
        <v>47</v>
      </c>
      <c r="E7" s="37">
        <v>17</v>
      </c>
      <c r="F7" s="37">
        <v>1</v>
      </c>
      <c r="G7" s="37">
        <v>0</v>
      </c>
      <c r="H7" s="37" t="s">
        <v>99</v>
      </c>
      <c r="I7" s="37" t="s">
        <v>100</v>
      </c>
      <c r="J7" s="37" t="s">
        <v>101</v>
      </c>
      <c r="K7" s="37" t="s">
        <v>102</v>
      </c>
      <c r="L7" s="37" t="s">
        <v>103</v>
      </c>
      <c r="M7" s="37" t="s">
        <v>104</v>
      </c>
      <c r="N7" s="38" t="s">
        <v>105</v>
      </c>
      <c r="O7" s="38" t="s">
        <v>106</v>
      </c>
      <c r="P7" s="38">
        <v>26.12</v>
      </c>
      <c r="Q7" s="38">
        <v>98.06</v>
      </c>
      <c r="R7" s="38">
        <v>3240</v>
      </c>
      <c r="S7" s="38">
        <v>10101</v>
      </c>
      <c r="T7" s="38">
        <v>151.79</v>
      </c>
      <c r="U7" s="38">
        <v>66.55</v>
      </c>
      <c r="V7" s="38">
        <v>2619</v>
      </c>
      <c r="W7" s="38">
        <v>1.24</v>
      </c>
      <c r="X7" s="38">
        <v>2112.1</v>
      </c>
      <c r="Y7" s="38">
        <v>38.58</v>
      </c>
      <c r="Z7" s="38">
        <v>66.239999999999995</v>
      </c>
      <c r="AA7" s="38">
        <v>74.260000000000005</v>
      </c>
      <c r="AB7" s="38">
        <v>81.84</v>
      </c>
      <c r="AC7" s="38">
        <v>71.69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91.74</v>
      </c>
      <c r="BG7" s="38">
        <v>7258.44</v>
      </c>
      <c r="BH7" s="38">
        <v>6933.66</v>
      </c>
      <c r="BI7" s="38">
        <v>5333.13</v>
      </c>
      <c r="BJ7" s="38">
        <v>4675.2299999999996</v>
      </c>
      <c r="BK7" s="38">
        <v>1696.96</v>
      </c>
      <c r="BL7" s="38">
        <v>1824.34</v>
      </c>
      <c r="BM7" s="38">
        <v>1604.64</v>
      </c>
      <c r="BN7" s="38">
        <v>1217.7</v>
      </c>
      <c r="BO7" s="38">
        <v>1689.65</v>
      </c>
      <c r="BP7" s="38">
        <v>682.78</v>
      </c>
      <c r="BQ7" s="38">
        <v>15.47</v>
      </c>
      <c r="BR7" s="38">
        <v>16.22</v>
      </c>
      <c r="BS7" s="38">
        <v>15.7</v>
      </c>
      <c r="BT7" s="38">
        <v>20.81</v>
      </c>
      <c r="BU7" s="38">
        <v>25.17</v>
      </c>
      <c r="BV7" s="38">
        <v>47.23</v>
      </c>
      <c r="BW7" s="38">
        <v>54.16</v>
      </c>
      <c r="BX7" s="38">
        <v>60.01</v>
      </c>
      <c r="BY7" s="38">
        <v>66.680000000000007</v>
      </c>
      <c r="BZ7" s="38">
        <v>58.12</v>
      </c>
      <c r="CA7" s="38">
        <v>100.91</v>
      </c>
      <c r="CB7" s="38">
        <v>1142.6600000000001</v>
      </c>
      <c r="CC7" s="38">
        <v>1239.23</v>
      </c>
      <c r="CD7" s="38">
        <v>1124.68</v>
      </c>
      <c r="CE7" s="38">
        <v>844.07</v>
      </c>
      <c r="CF7" s="38">
        <v>696.92</v>
      </c>
      <c r="CG7" s="38">
        <v>351.41</v>
      </c>
      <c r="CH7" s="38">
        <v>307.56</v>
      </c>
      <c r="CI7" s="38">
        <v>277.67</v>
      </c>
      <c r="CJ7" s="38">
        <v>260.11</v>
      </c>
      <c r="CK7" s="38">
        <v>304.98</v>
      </c>
      <c r="CL7" s="38">
        <v>136.86000000000001</v>
      </c>
      <c r="CM7" s="38">
        <v>16.36</v>
      </c>
      <c r="CN7" s="38">
        <v>16.36</v>
      </c>
      <c r="CO7" s="38">
        <v>22.57</v>
      </c>
      <c r="CP7" s="38">
        <v>24.71</v>
      </c>
      <c r="CQ7" s="38">
        <v>24.07</v>
      </c>
      <c r="CR7" s="38">
        <v>43.53</v>
      </c>
      <c r="CS7" s="38">
        <v>39.869999999999997</v>
      </c>
      <c r="CT7" s="38">
        <v>41.28</v>
      </c>
      <c r="CU7" s="38">
        <v>41.45</v>
      </c>
      <c r="CV7" s="38">
        <v>36.97</v>
      </c>
      <c r="CW7" s="38">
        <v>58.98</v>
      </c>
      <c r="CX7" s="38">
        <v>36.51</v>
      </c>
      <c r="CY7" s="38">
        <v>37.36</v>
      </c>
      <c r="CZ7" s="38">
        <v>38.83</v>
      </c>
      <c r="DA7" s="38">
        <v>40.65</v>
      </c>
      <c r="DB7" s="38">
        <v>43.07</v>
      </c>
      <c r="DC7" s="38">
        <v>64.14</v>
      </c>
      <c r="DD7" s="38">
        <v>61.37</v>
      </c>
      <c r="DE7" s="38">
        <v>61.3</v>
      </c>
      <c r="DF7" s="38">
        <v>64.510000000000005</v>
      </c>
      <c r="DG7" s="38">
        <v>67.12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0.19</v>
      </c>
      <c r="EM7" s="38">
        <v>7.0000000000000007E-2</v>
      </c>
      <c r="EN7" s="38">
        <v>0.56999999999999995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建設課08</cp:lastModifiedBy>
  <cp:lastPrinted>2020-01-15T08:40:05Z</cp:lastPrinted>
  <dcterms:created xsi:type="dcterms:W3CDTF">2019-12-05T05:00:42Z</dcterms:created>
  <dcterms:modified xsi:type="dcterms:W3CDTF">2020-01-15T08:44:33Z</dcterms:modified>
  <cp:category/>
</cp:coreProperties>
</file>