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op\Desktop\経営比較分析表（下水道）田中作業場所\法適\29_六ヶ所村\"/>
    </mc:Choice>
  </mc:AlternateContent>
  <workbookProtection workbookAlgorithmName="SHA-512" workbookHashValue="xblryI3gm+N//pAOQxwMkkFgHdeE+z9BBNXbHKnZrSiFqRqZgQXH39IbjdbVLm7vAnncPOB3oBxER3xO1jUl/w==" workbookSaltValue="6I5GeOSdTHVtYhSAajZ5Y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<sst xmlns="http://schemas.openxmlformats.org/spreadsheetml/2006/main" count="223" uniqueCount="110">
  <si>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</si>
  <si>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</si>
  <si>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</si>
  <si>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</si>
  <si>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</si>
  <si>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</si>
  <si>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</si>
  <si>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</si>
  <si>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</si>
  <si>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</si>
  <si>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</si>
  <si>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</si>
  <si>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</si>
  <si>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</si>
  <si>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</si>
  <si>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</si>
  <si>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</si>
  <si>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</si>
  <si>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</si>
  <si>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</si>
  <si>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</si>
  <si>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</si>
  <si>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</si>
  <si>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</si>
  <si>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</si>
  <si>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</si>
  <si>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</si>
  <si>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</si>
  <si>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</si>
  <si>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</si>
  <si>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</si>
  <si>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</si>
  <si>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</si>
  <si>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</si>
  <si>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</si>
  <si>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</si>
  <si>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</si>
  <si>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</si>
  <si>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</si>
  <si>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</si>
  <si>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</si>
  <si>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</si>
  <si>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</si>
  <si>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</si>
  <si>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</si>
  <si>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</si>
  <si>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</si>
  <si>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</si>
  <si>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</si>
  <si>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</si>
  <si>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</si>
  <si>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</si>
  <si>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</si>
  <si>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</si>
  <si>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</si>
  <si>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</si>
  <si>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</si>
  <si>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</si>
  <si>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</si>
  <si>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</si>
  <si>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</si>
  <si>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</si>
  <si>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</si>
  <si>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</si>
  <si>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</si>
  <si>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</si>
  <si>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</si>
  <si>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</si>
  <si>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</si>
  <si>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</si>
  <si>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</si>
  <si>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</si>
  <si>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</si>
  <si>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</si>
  <si>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</si>
  <si>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</si>
  <si>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</si>
  <si>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</si>
  <si>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</si>
  <si>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</si>
  <si>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</si>
  <si>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</si>
  <si>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</si>
  <si>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</si>
  <si>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</si>
  <si>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</si>
  <si>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</si>
  <si>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</si>
  <si>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</si>
  <si>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</si>
  <si>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</si>
  <si>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</si>
  <si>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</si>
  <si>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</si>
  <si>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</si>
  <si>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六ケ所村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</si>
  <si>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</si>
  <si>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</si>
  <si>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</si>
  <si>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</si>
  <si>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</si>
  <si>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</si>
  <si>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</si>
  <si>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</si>
  <si>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</si>
  <si>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</si>
  <si>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</si>
  <si>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経常収支比率は100%を超えているが、経費回収率について、20%前後で推移していることから、使用料によって必要経費を賄うことができていない状況で、一般会計からの繰入に依存している。
　累積欠損金比率は、公営企業化した際の欠損金が大きいが、徐々に減少の傾向にはある。
　水洗化率は高い水準となっているが、汚水処理原価は類似団体と比較して高額となっているため、より効率的な管理を図っていく。</t>
    <rPh sb="1" eb="3">
      <t>ケイジョウ</t>
    </rPh>
    <rPh sb="3" eb="5">
      <t>シュウシ</t>
    </rPh>
    <rPh sb="5" eb="7">
      <t>ヒリツ</t>
    </rPh>
    <rPh sb="13" eb="14">
      <t>コ</t>
    </rPh>
    <rPh sb="47" eb="49">
      <t>シヨウ</t>
    </rPh>
    <rPh sb="49" eb="50">
      <t>リョウ</t>
    </rPh>
    <rPh sb="93" eb="95">
      <t>ルイセキ</t>
    </rPh>
    <rPh sb="95" eb="98">
      <t>ケッソンキン</t>
    </rPh>
    <rPh sb="98" eb="100">
      <t>ヒリツ</t>
    </rPh>
    <rPh sb="102" eb="104">
      <t>コウエイ</t>
    </rPh>
    <rPh sb="104" eb="106">
      <t>キギョウ</t>
    </rPh>
    <rPh sb="106" eb="107">
      <t>カ</t>
    </rPh>
    <rPh sb="109" eb="110">
      <t>サイ</t>
    </rPh>
    <rPh sb="111" eb="114">
      <t>ケッソンキン</t>
    </rPh>
    <rPh sb="115" eb="116">
      <t>オオ</t>
    </rPh>
    <rPh sb="120" eb="122">
      <t>ジョジョ</t>
    </rPh>
    <rPh sb="135" eb="138">
      <t>スイセンカ</t>
    </rPh>
    <rPh sb="138" eb="139">
      <t>リツ</t>
    </rPh>
    <rPh sb="140" eb="141">
      <t>タカ</t>
    </rPh>
    <rPh sb="142" eb="144">
      <t>スイジュン</t>
    </rPh>
    <rPh sb="152" eb="154">
      <t>オスイ</t>
    </rPh>
    <rPh sb="154" eb="156">
      <t>ショリ</t>
    </rPh>
    <rPh sb="156" eb="158">
      <t>ゲンカ</t>
    </rPh>
    <rPh sb="159" eb="161">
      <t>ルイジ</t>
    </rPh>
    <rPh sb="161" eb="163">
      <t>ダンタイ</t>
    </rPh>
    <rPh sb="164" eb="166">
      <t>ヒカク</t>
    </rPh>
    <rPh sb="168" eb="170">
      <t>コウガク</t>
    </rPh>
    <rPh sb="181" eb="184">
      <t>コウリツテキ</t>
    </rPh>
    <rPh sb="185" eb="187">
      <t>カンリ</t>
    </rPh>
    <rPh sb="188" eb="189">
      <t>ハカ</t>
    </rPh>
    <phoneticPr fontId="4"/>
  </si>
  <si>
    <t>　整備が概ね完了し、水洗化率も高い水準となっているが、経費の回収は使用料収入で賄うことができず、一般会計からの繰入金に頼っている状況であり、使用料単価の改定や管理の効率化など、経営基盤の強化を図る必要がある。</t>
    <rPh sb="1" eb="3">
      <t>セイビ</t>
    </rPh>
    <rPh sb="4" eb="5">
      <t>オオム</t>
    </rPh>
    <rPh sb="6" eb="8">
      <t>カンリョウ</t>
    </rPh>
    <rPh sb="10" eb="13">
      <t>スイセンカ</t>
    </rPh>
    <rPh sb="13" eb="14">
      <t>リツ</t>
    </rPh>
    <rPh sb="15" eb="16">
      <t>タカ</t>
    </rPh>
    <rPh sb="17" eb="19">
      <t>スイジュン</t>
    </rPh>
    <rPh sb="27" eb="29">
      <t>ケイヒ</t>
    </rPh>
    <rPh sb="30" eb="32">
      <t>カイシュウ</t>
    </rPh>
    <rPh sb="33" eb="35">
      <t>シヨウ</t>
    </rPh>
    <rPh sb="35" eb="36">
      <t>リョウ</t>
    </rPh>
    <rPh sb="36" eb="38">
      <t>シュウニュウ</t>
    </rPh>
    <rPh sb="39" eb="40">
      <t>マカナ</t>
    </rPh>
    <rPh sb="48" eb="50">
      <t>イッパン</t>
    </rPh>
    <rPh sb="50" eb="52">
      <t>カイケイ</t>
    </rPh>
    <rPh sb="55" eb="57">
      <t>クリイレ</t>
    </rPh>
    <rPh sb="57" eb="58">
      <t>キン</t>
    </rPh>
    <rPh sb="59" eb="60">
      <t>タヨ</t>
    </rPh>
    <rPh sb="64" eb="66">
      <t>ジョウキョウ</t>
    </rPh>
    <rPh sb="70" eb="72">
      <t>シヨウ</t>
    </rPh>
    <rPh sb="72" eb="73">
      <t>リョウ</t>
    </rPh>
    <rPh sb="73" eb="75">
      <t>タンカ</t>
    </rPh>
    <rPh sb="76" eb="78">
      <t>カイテイ</t>
    </rPh>
    <rPh sb="79" eb="81">
      <t>カンリ</t>
    </rPh>
    <rPh sb="82" eb="84">
      <t>コウリツ</t>
    </rPh>
    <rPh sb="84" eb="85">
      <t>カ</t>
    </rPh>
    <rPh sb="88" eb="90">
      <t>ケイエイ</t>
    </rPh>
    <rPh sb="90" eb="92">
      <t>キバン</t>
    </rPh>
    <rPh sb="93" eb="95">
      <t>キョウカ</t>
    </rPh>
    <rPh sb="96" eb="97">
      <t>ハカ</t>
    </rPh>
    <rPh sb="98" eb="100">
      <t>ヒツヨウ</t>
    </rPh>
    <phoneticPr fontId="4"/>
  </si>
  <si>
    <t>　平成14年度の供用開始であり、まだ比較的新しい施設が多いことから、まだ管渠・施設等の老朽化による更新は行っていない。
　今後、施設の設備の耐用年数が超過して来ることから、個々の資産の老朽化について、詳細なストックマネジメント計画を策定し、適切な点検・更新を進めていくように努める。</t>
    <rPh sb="1" eb="3">
      <t>ヘイセイ</t>
    </rPh>
    <rPh sb="5" eb="7">
      <t>ネンド</t>
    </rPh>
    <rPh sb="8" eb="10">
      <t>キョウヨウ</t>
    </rPh>
    <rPh sb="10" eb="12">
      <t>カイシ</t>
    </rPh>
    <rPh sb="18" eb="21">
      <t>ヒカクテキ</t>
    </rPh>
    <rPh sb="21" eb="22">
      <t>アタラ</t>
    </rPh>
    <rPh sb="24" eb="26">
      <t>シセツ</t>
    </rPh>
    <rPh sb="27" eb="28">
      <t>オオ</t>
    </rPh>
    <rPh sb="36" eb="38">
      <t>カンキョ</t>
    </rPh>
    <rPh sb="39" eb="41">
      <t>シセツ</t>
    </rPh>
    <rPh sb="41" eb="42">
      <t>トウ</t>
    </rPh>
    <rPh sb="43" eb="46">
      <t>ロウキュウカ</t>
    </rPh>
    <rPh sb="49" eb="51">
      <t>コウシン</t>
    </rPh>
    <rPh sb="52" eb="53">
      <t>オコナ</t>
    </rPh>
    <rPh sb="61" eb="63">
      <t>コンゴ</t>
    </rPh>
    <rPh sb="64" eb="66">
      <t>シセツ</t>
    </rPh>
    <rPh sb="67" eb="69">
      <t>セツビ</t>
    </rPh>
    <rPh sb="70" eb="72">
      <t>タイヨウ</t>
    </rPh>
    <rPh sb="72" eb="74">
      <t>ネンスウ</t>
    </rPh>
    <rPh sb="75" eb="77">
      <t>チョウカ</t>
    </rPh>
    <rPh sb="79" eb="80">
      <t>ク</t>
    </rPh>
    <rPh sb="86" eb="88">
      <t>ココ</t>
    </rPh>
    <rPh sb="89" eb="91">
      <t>シサン</t>
    </rPh>
    <rPh sb="92" eb="95">
      <t>ロウキュウカ</t>
    </rPh>
    <rPh sb="100" eb="102">
      <t>ショウサイ</t>
    </rPh>
    <rPh sb="113" eb="115">
      <t>ケイカク</t>
    </rPh>
    <rPh sb="116" eb="118">
      <t>サクテイ</t>
    </rPh>
    <rPh sb="120" eb="122">
      <t>テキセツ</t>
    </rPh>
    <rPh sb="123" eb="125">
      <t>テンケン</t>
    </rPh>
    <rPh sb="126" eb="128">
      <t>コウシン</t>
    </rPh>
    <rPh sb="129" eb="130">
      <t>スス</t>
    </rPh>
    <rPh sb="137" eb="13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</si>
</sst>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3-4986-A592-47285AC9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13032"/>
        <c:axId val="52012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3-4986-A592-47285AC9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13032"/>
        <c:axId val="520121656"/>
      </c:lineChart>
      <c:dateAx>
        <c:axId val="520113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0121656"/>
        <c:crosses val="autoZero"/>
        <c:auto val="1"/>
        <c:lblOffset val="100"/>
        <c:baseTimeUnit val="years"/>
      </c:dateAx>
      <c:valAx>
        <c:axId val="52012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0113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7-4B33-A62A-88C620685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558024"/>
        <c:axId val="433218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7-4B33-A62A-88C620685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558024"/>
        <c:axId val="433218552"/>
      </c:lineChart>
      <c:dateAx>
        <c:axId val="348558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218552"/>
        <c:crosses val="autoZero"/>
        <c:auto val="1"/>
        <c:lblOffset val="100"/>
        <c:baseTimeUnit val="years"/>
      </c:dateAx>
      <c:valAx>
        <c:axId val="433218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558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</c:v>
                </c:pt>
                <c:pt idx="1">
                  <c:v>80.09</c:v>
                </c:pt>
                <c:pt idx="2">
                  <c:v>82.1</c:v>
                </c:pt>
                <c:pt idx="3">
                  <c:v>85.59</c:v>
                </c:pt>
                <c:pt idx="4">
                  <c:v>87.05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2-475B-ABFF-00EE918D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002368"/>
        <c:axId val="43990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2-475B-ABFF-00EE918D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02368"/>
        <c:axId val="439909984"/>
      </c:lineChart>
      <c:dateAx>
        <c:axId val="47500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909984"/>
        <c:crosses val="autoZero"/>
        <c:auto val="1"/>
        <c:lblOffset val="100"/>
        <c:baseTimeUnit val="years"/>
      </c:dateAx>
      <c:valAx>
        <c:axId val="43990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00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103.38</c:v>
                </c:pt>
                <c:pt idx="1">
                  <c:v>107.88</c:v>
                </c:pt>
                <c:pt idx="2">
                  <c:v>105.89</c:v>
                </c:pt>
                <c:pt idx="3">
                  <c:v>105.38</c:v>
                </c:pt>
                <c:pt idx="4">
                  <c:v>104.06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D-4D25-B522-5D28A4E0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14600"/>
        <c:axId val="5201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96.83</c:v>
                </c:pt>
                <c:pt idx="1">
                  <c:v>98.32</c:v>
                </c:pt>
                <c:pt idx="2">
                  <c:v>98.04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D-4D25-B522-5D28A4E0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14600"/>
        <c:axId val="520114208"/>
      </c:lineChart>
      <c:dateAx>
        <c:axId val="520114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0114208"/>
        <c:crosses val="autoZero"/>
        <c:auto val="1"/>
        <c:lblOffset val="100"/>
        <c:baseTimeUnit val="years"/>
      </c:dateAx>
      <c:valAx>
        <c:axId val="5201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0114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32.19</c:v>
                </c:pt>
                <c:pt idx="1">
                  <c:v>38.020000000000003</c:v>
                </c:pt>
                <c:pt idx="2">
                  <c:v>41.62</c:v>
                </c:pt>
                <c:pt idx="3">
                  <c:v>36.82</c:v>
                </c:pt>
                <c:pt idx="4">
                  <c:v>39.57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6-4590-B48C-4C1993F6D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21264"/>
        <c:axId val="520113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14.53</c:v>
                </c:pt>
                <c:pt idx="1">
                  <c:v>17.72</c:v>
                </c:pt>
                <c:pt idx="2">
                  <c:v>18.920000000000002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6-4590-B48C-4C1993F6D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21264"/>
        <c:axId val="520113816"/>
      </c:lineChart>
      <c:dateAx>
        <c:axId val="52012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0113816"/>
        <c:crosses val="autoZero"/>
        <c:auto val="1"/>
        <c:lblOffset val="100"/>
        <c:baseTimeUnit val="years"/>
      </c:dateAx>
      <c:valAx>
        <c:axId val="520113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012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B-4B03-86B9-0226E1FC4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12640"/>
        <c:axId val="52011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B-4B03-86B9-0226E1FC4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12640"/>
        <c:axId val="520116168"/>
      </c:lineChart>
      <c:dateAx>
        <c:axId val="52011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0116168"/>
        <c:crosses val="autoZero"/>
        <c:auto val="1"/>
        <c:lblOffset val="100"/>
        <c:baseTimeUnit val="years"/>
      </c:dateAx>
      <c:valAx>
        <c:axId val="52011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011264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808.71</c:v>
                </c:pt>
                <c:pt idx="1">
                  <c:v>667.52</c:v>
                </c:pt>
                <c:pt idx="2">
                  <c:v>590.12</c:v>
                </c:pt>
                <c:pt idx="3">
                  <c:v>511.47</c:v>
                </c:pt>
                <c:pt idx="4">
                  <c:v>467.12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1-468D-B832-DF14DF481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14992"/>
        <c:axId val="520111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172.52</c:v>
                </c:pt>
                <c:pt idx="1">
                  <c:v>201.29</c:v>
                </c:pt>
                <c:pt idx="2">
                  <c:v>208.1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1-468D-B832-DF14DF481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14992"/>
        <c:axId val="520111464"/>
      </c:lineChart>
      <c:dateAx>
        <c:axId val="52011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0111464"/>
        <c:crosses val="autoZero"/>
        <c:auto val="1"/>
        <c:lblOffset val="100"/>
        <c:baseTimeUnit val="years"/>
      </c:dateAx>
      <c:valAx>
        <c:axId val="520111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011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133.72999999999999</c:v>
                </c:pt>
                <c:pt idx="1">
                  <c:v>134.58000000000001</c:v>
                </c:pt>
                <c:pt idx="2">
                  <c:v>40.020000000000003</c:v>
                </c:pt>
                <c:pt idx="3">
                  <c:v>19.03</c:v>
                </c:pt>
                <c:pt idx="4">
                  <c:v>17.43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C-4E41-A3AC-8A6B70924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16560"/>
        <c:axId val="37789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69.430000000000007</c:v>
                </c:pt>
                <c:pt idx="1">
                  <c:v>81.19</c:v>
                </c:pt>
                <c:pt idx="2">
                  <c:v>75.290000000000006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C-4E41-A3AC-8A6B70924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16560"/>
        <c:axId val="377893776"/>
      </c:lineChart>
      <c:dateAx>
        <c:axId val="52011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893776"/>
        <c:crosses val="autoZero"/>
        <c:auto val="1"/>
        <c:lblOffset val="100"/>
        <c:baseTimeUnit val="years"/>
      </c:dateAx>
      <c:valAx>
        <c:axId val="37789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011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1-4993-854A-1798915E4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91816"/>
        <c:axId val="377891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1-4993-854A-1798915E4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91816"/>
        <c:axId val="377891032"/>
      </c:lineChart>
      <c:dateAx>
        <c:axId val="377891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891032"/>
        <c:crosses val="autoZero"/>
        <c:auto val="1"/>
        <c:lblOffset val="100"/>
        <c:baseTimeUnit val="years"/>
      </c:dateAx>
      <c:valAx>
        <c:axId val="377891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891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10.52</c:v>
                </c:pt>
                <c:pt idx="1">
                  <c:v>25.25</c:v>
                </c:pt>
                <c:pt idx="2">
                  <c:v>22.33</c:v>
                </c:pt>
                <c:pt idx="3">
                  <c:v>25.11</c:v>
                </c:pt>
                <c:pt idx="4">
                  <c:v>22.76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4-4A14-A4B7-CD75AAAB7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92600"/>
        <c:axId val="37789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4-4A14-A4B7-CD75AAAB7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92600"/>
        <c:axId val="377890640"/>
      </c:lineChart>
      <c:dateAx>
        <c:axId val="377892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890640"/>
        <c:crosses val="autoZero"/>
        <c:auto val="1"/>
        <c:lblOffset val="100"/>
        <c:baseTimeUnit val="years"/>
      </c:dateAx>
      <c:valAx>
        <c:axId val="37789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892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647.44000000000005</c:v>
                </c:pt>
                <c:pt idx="1">
                  <c:v>268.91000000000003</c:v>
                </c:pt>
                <c:pt idx="2">
                  <c:v>306.10000000000002</c:v>
                </c:pt>
                <c:pt idx="3">
                  <c:v>271.54000000000002</c:v>
                </c:pt>
                <c:pt idx="4">
                  <c:v>300.45999999999998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F-4862-BC3D-E849696E5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556848"/>
        <c:axId val="348555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F-4862-BC3D-E849696E5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556848"/>
        <c:axId val="348555672"/>
      </c:lineChart>
      <c:dateAx>
        <c:axId val="34855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8555672"/>
        <c:crosses val="autoZero"/>
        <c:auto val="1"/>
        <c:lblOffset val="100"/>
        <c:baseTimeUnit val="years"/>
      </c:dateAx>
      <c:valAx>
        <c:axId val="348555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55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Z19" zoomScale="70" zoomScaleNormal="70" workbookViewId="0">
      <selection activeCell="CA30" sqref="CA3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六ケ所村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10391</v>
      </c>
      <c r="AM8" s="50"/>
      <c r="AN8" s="50"/>
      <c r="AO8" s="50"/>
      <c r="AP8" s="50"/>
      <c r="AQ8" s="50"/>
      <c r="AR8" s="50"/>
      <c r="AS8" s="50"/>
      <c r="AT8" s="45">
        <f>データ!T6</f>
        <v>252.68</v>
      </c>
      <c r="AU8" s="45"/>
      <c r="AV8" s="45"/>
      <c r="AW8" s="45"/>
      <c r="AX8" s="45"/>
      <c r="AY8" s="45"/>
      <c r="AZ8" s="45"/>
      <c r="BA8" s="45"/>
      <c r="BB8" s="45">
        <f>データ!U6</f>
        <v>41.12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65.37</v>
      </c>
      <c r="J10" s="45"/>
      <c r="K10" s="45"/>
      <c r="L10" s="45"/>
      <c r="M10" s="45"/>
      <c r="N10" s="45"/>
      <c r="O10" s="45"/>
      <c r="P10" s="45">
        <f>データ!P6</f>
        <v>28.61</v>
      </c>
      <c r="Q10" s="45"/>
      <c r="R10" s="45"/>
      <c r="S10" s="45"/>
      <c r="T10" s="45"/>
      <c r="U10" s="45"/>
      <c r="V10" s="45"/>
      <c r="W10" s="45">
        <f>データ!Q6</f>
        <v>86.63</v>
      </c>
      <c r="X10" s="45"/>
      <c r="Y10" s="45"/>
      <c r="Z10" s="45"/>
      <c r="AA10" s="45"/>
      <c r="AB10" s="45"/>
      <c r="AC10" s="45"/>
      <c r="AD10" s="50">
        <f>データ!R6</f>
        <v>1371</v>
      </c>
      <c r="AE10" s="50"/>
      <c r="AF10" s="50"/>
      <c r="AG10" s="50"/>
      <c r="AH10" s="50"/>
      <c r="AI10" s="50"/>
      <c r="AJ10" s="50"/>
      <c r="AK10" s="2"/>
      <c r="AL10" s="50">
        <f>データ!V6</f>
        <v>2965</v>
      </c>
      <c r="AM10" s="50"/>
      <c r="AN10" s="50"/>
      <c r="AO10" s="50"/>
      <c r="AP10" s="50"/>
      <c r="AQ10" s="50"/>
      <c r="AR10" s="50"/>
      <c r="AS10" s="50"/>
      <c r="AT10" s="45">
        <f>データ!W6</f>
        <v>0.89</v>
      </c>
      <c r="AU10" s="45"/>
      <c r="AV10" s="45"/>
      <c r="AW10" s="45"/>
      <c r="AX10" s="45"/>
      <c r="AY10" s="45"/>
      <c r="AZ10" s="45"/>
      <c r="BA10" s="45"/>
      <c r="BB10" s="45">
        <f>データ!X6</f>
        <v>3331.46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107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109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108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kAxYcPy8/JWdgqIVOcFH+yYHlVS4I6Ud8mocKRa6ubJqrOM2X/L9w4UeUNqgrEH1f1wNBqWnzuyWavJ736dTrg==" saltValue="RsTBA4c5Yfbt5zqR/u9ZS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55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56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57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58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59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60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61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62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63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64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65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2018</v>
      </c>
      <c r="C6" s="33">
        <f t="shared" ref="C6:X6" si="3">C7</f>
        <v>24112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青森県　六ケ所村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65.37</v>
      </c>
      <c r="P6" s="34">
        <f t="shared" si="3"/>
        <v>28.61</v>
      </c>
      <c r="Q6" s="34">
        <f t="shared" si="3"/>
        <v>86.63</v>
      </c>
      <c r="R6" s="34">
        <f t="shared" si="3"/>
        <v>1371</v>
      </c>
      <c r="S6" s="34">
        <f t="shared" si="3"/>
        <v>10391</v>
      </c>
      <c r="T6" s="34">
        <f t="shared" si="3"/>
        <v>252.68</v>
      </c>
      <c r="U6" s="34">
        <f t="shared" si="3"/>
        <v>41.12</v>
      </c>
      <c r="V6" s="34">
        <f t="shared" si="3"/>
        <v>2965</v>
      </c>
      <c r="W6" s="34">
        <f t="shared" si="3"/>
        <v>0.89</v>
      </c>
      <c r="X6" s="34">
        <f t="shared" si="3"/>
        <v>3331.46</v>
      </c>
      <c r="Y6" s="35">
        <f>IF(Y7="",NA(),Y7)</f>
        <v>103.38</v>
      </c>
      <c r="Z6" s="35">
        <f t="shared" ref="Z6:AH6" si="4">IF(Z7="",NA(),Z7)</f>
        <v>107.88</v>
      </c>
      <c r="AA6" s="35">
        <f t="shared" si="4"/>
        <v>105.89</v>
      </c>
      <c r="AB6" s="35">
        <f t="shared" si="4"/>
        <v>105.38</v>
      </c>
      <c r="AC6" s="35">
        <f t="shared" si="4"/>
        <v>104.06</v>
      </c>
      <c r="AD6" s="35">
        <f t="shared" si="4"/>
        <v>96.83</v>
      </c>
      <c r="AE6" s="35">
        <f t="shared" si="4"/>
        <v>98.32</v>
      </c>
      <c r="AF6" s="35">
        <f t="shared" si="4"/>
        <v>98.04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5">
        <f>IF(AJ7="",NA(),AJ7)</f>
        <v>808.71</v>
      </c>
      <c r="AK6" s="35">
        <f t="shared" ref="AK6:AS6" si="5">IF(AK7="",NA(),AK7)</f>
        <v>667.52</v>
      </c>
      <c r="AL6" s="35">
        <f t="shared" si="5"/>
        <v>590.12</v>
      </c>
      <c r="AM6" s="35">
        <f t="shared" si="5"/>
        <v>511.47</v>
      </c>
      <c r="AN6" s="35">
        <f t="shared" si="5"/>
        <v>467.12</v>
      </c>
      <c r="AO6" s="35">
        <f t="shared" si="5"/>
        <v>172.52</v>
      </c>
      <c r="AP6" s="35">
        <f t="shared" si="5"/>
        <v>201.29</v>
      </c>
      <c r="AQ6" s="35">
        <f t="shared" si="5"/>
        <v>208.1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>
        <f>IF(AU7="",NA(),AU7)</f>
        <v>133.72999999999999</v>
      </c>
      <c r="AV6" s="35">
        <f t="shared" ref="AV6:BD6" si="6">IF(AV7="",NA(),AV7)</f>
        <v>134.58000000000001</v>
      </c>
      <c r="AW6" s="35">
        <f t="shared" si="6"/>
        <v>40.020000000000003</v>
      </c>
      <c r="AX6" s="35">
        <f t="shared" si="6"/>
        <v>19.03</v>
      </c>
      <c r="AY6" s="35">
        <f t="shared" si="6"/>
        <v>17.43</v>
      </c>
      <c r="AZ6" s="35">
        <f t="shared" si="6"/>
        <v>69.430000000000007</v>
      </c>
      <c r="BA6" s="35">
        <f t="shared" si="6"/>
        <v>81.19</v>
      </c>
      <c r="BB6" s="35">
        <f t="shared" si="6"/>
        <v>75.290000000000006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10.52</v>
      </c>
      <c r="BR6" s="35">
        <f t="shared" ref="BR6:BZ6" si="8">IF(BR7="",NA(),BR7)</f>
        <v>25.25</v>
      </c>
      <c r="BS6" s="35">
        <f t="shared" si="8"/>
        <v>22.33</v>
      </c>
      <c r="BT6" s="35">
        <f t="shared" si="8"/>
        <v>25.11</v>
      </c>
      <c r="BU6" s="35">
        <f t="shared" si="8"/>
        <v>22.76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647.44000000000005</v>
      </c>
      <c r="CC6" s="35">
        <f t="shared" ref="CC6:CK6" si="9">IF(CC7="",NA(),CC7)</f>
        <v>268.91000000000003</v>
      </c>
      <c r="CD6" s="35">
        <f t="shared" si="9"/>
        <v>306.10000000000002</v>
      </c>
      <c r="CE6" s="35">
        <f t="shared" si="9"/>
        <v>271.54000000000002</v>
      </c>
      <c r="CF6" s="35">
        <f t="shared" si="9"/>
        <v>300.45999999999998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4">
        <f>IF(CM7="",NA(),CM7)</f>
        <v>0</v>
      </c>
      <c r="CN6" s="34">
        <f t="shared" ref="CN6:CV6" si="10">IF(CN7="",NA(),CN7)</f>
        <v>0</v>
      </c>
      <c r="CO6" s="34">
        <f t="shared" si="10"/>
        <v>0</v>
      </c>
      <c r="CP6" s="34">
        <f t="shared" si="10"/>
        <v>0</v>
      </c>
      <c r="CQ6" s="34">
        <f t="shared" si="10"/>
        <v>0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77</v>
      </c>
      <c r="CY6" s="35">
        <f t="shared" ref="CY6:DG6" si="11">IF(CY7="",NA(),CY7)</f>
        <v>80.09</v>
      </c>
      <c r="CZ6" s="35">
        <f t="shared" si="11"/>
        <v>82.1</v>
      </c>
      <c r="DA6" s="35">
        <f t="shared" si="11"/>
        <v>85.59</v>
      </c>
      <c r="DB6" s="35">
        <f t="shared" si="11"/>
        <v>87.05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>
        <f>IF(DI7="",NA(),DI7)</f>
        <v>32.19</v>
      </c>
      <c r="DJ6" s="35">
        <f t="shared" ref="DJ6:DR6" si="12">IF(DJ7="",NA(),DJ7)</f>
        <v>38.020000000000003</v>
      </c>
      <c r="DK6" s="35">
        <f t="shared" si="12"/>
        <v>41.62</v>
      </c>
      <c r="DL6" s="35">
        <f t="shared" si="12"/>
        <v>36.82</v>
      </c>
      <c r="DM6" s="35">
        <f t="shared" si="12"/>
        <v>39.57</v>
      </c>
      <c r="DN6" s="35">
        <f t="shared" si="12"/>
        <v>14.53</v>
      </c>
      <c r="DO6" s="35">
        <f t="shared" si="12"/>
        <v>17.72</v>
      </c>
      <c r="DP6" s="35">
        <f t="shared" si="12"/>
        <v>18.920000000000002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24112</v>
      </c>
      <c r="D7" s="37">
        <v>46</v>
      </c>
      <c r="E7" s="37">
        <v>17</v>
      </c>
      <c r="F7" s="37">
        <v>4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65.37</v>
      </c>
      <c r="P7" s="38">
        <v>28.61</v>
      </c>
      <c r="Q7" s="38">
        <v>86.63</v>
      </c>
      <c r="R7" s="38">
        <v>1371</v>
      </c>
      <c r="S7" s="38">
        <v>10391</v>
      </c>
      <c r="T7" s="38">
        <v>252.68</v>
      </c>
      <c r="U7" s="38">
        <v>41.12</v>
      </c>
      <c r="V7" s="38">
        <v>2965</v>
      </c>
      <c r="W7" s="38">
        <v>0.89</v>
      </c>
      <c r="X7" s="38">
        <v>3331.46</v>
      </c>
      <c r="Y7" s="38">
        <v>103.38</v>
      </c>
      <c r="Z7" s="38">
        <v>107.88</v>
      </c>
      <c r="AA7" s="38">
        <v>105.89</v>
      </c>
      <c r="AB7" s="38">
        <v>105.38</v>
      </c>
      <c r="AC7" s="38">
        <v>104.06</v>
      </c>
      <c r="AD7" s="38">
        <v>96.83</v>
      </c>
      <c r="AE7" s="38">
        <v>98.32</v>
      </c>
      <c r="AF7" s="38">
        <v>98.04</v>
      </c>
      <c r="AG7" s="38">
        <v>102.13</v>
      </c>
      <c r="AH7" s="38">
        <v>101.72</v>
      </c>
      <c r="AI7" s="38">
        <v>101.92</v>
      </c>
      <c r="AJ7" s="38">
        <v>808.71</v>
      </c>
      <c r="AK7" s="38">
        <v>667.52</v>
      </c>
      <c r="AL7" s="38">
        <v>590.12</v>
      </c>
      <c r="AM7" s="38">
        <v>511.47</v>
      </c>
      <c r="AN7" s="38">
        <v>467.12</v>
      </c>
      <c r="AO7" s="38">
        <v>172.52</v>
      </c>
      <c r="AP7" s="38">
        <v>201.29</v>
      </c>
      <c r="AQ7" s="38">
        <v>208.1</v>
      </c>
      <c r="AR7" s="38">
        <v>109.51</v>
      </c>
      <c r="AS7" s="38">
        <v>112.88</v>
      </c>
      <c r="AT7" s="38">
        <v>88.06</v>
      </c>
      <c r="AU7" s="38">
        <v>133.72999999999999</v>
      </c>
      <c r="AV7" s="38">
        <v>134.58000000000001</v>
      </c>
      <c r="AW7" s="38">
        <v>40.020000000000003</v>
      </c>
      <c r="AX7" s="38">
        <v>19.03</v>
      </c>
      <c r="AY7" s="38">
        <v>17.43</v>
      </c>
      <c r="AZ7" s="38">
        <v>69.430000000000007</v>
      </c>
      <c r="BA7" s="38">
        <v>81.19</v>
      </c>
      <c r="BB7" s="38">
        <v>75.290000000000006</v>
      </c>
      <c r="BC7" s="38">
        <v>47.44</v>
      </c>
      <c r="BD7" s="38">
        <v>49.18</v>
      </c>
      <c r="BE7" s="38">
        <v>54.23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1671.86</v>
      </c>
      <c r="BL7" s="38">
        <v>1673.47</v>
      </c>
      <c r="BM7" s="38">
        <v>1592.72</v>
      </c>
      <c r="BN7" s="38">
        <v>1243.71</v>
      </c>
      <c r="BO7" s="38">
        <v>1194.1500000000001</v>
      </c>
      <c r="BP7" s="38">
        <v>1209.4000000000001</v>
      </c>
      <c r="BQ7" s="38">
        <v>10.52</v>
      </c>
      <c r="BR7" s="38">
        <v>25.25</v>
      </c>
      <c r="BS7" s="38">
        <v>22.33</v>
      </c>
      <c r="BT7" s="38">
        <v>25.11</v>
      </c>
      <c r="BU7" s="38">
        <v>22.76</v>
      </c>
      <c r="BV7" s="38">
        <v>50.54</v>
      </c>
      <c r="BW7" s="38">
        <v>49.22</v>
      </c>
      <c r="BX7" s="38">
        <v>53.7</v>
      </c>
      <c r="BY7" s="38">
        <v>74.3</v>
      </c>
      <c r="BZ7" s="38">
        <v>72.260000000000005</v>
      </c>
      <c r="CA7" s="38">
        <v>74.48</v>
      </c>
      <c r="CB7" s="38">
        <v>647.44000000000005</v>
      </c>
      <c r="CC7" s="38">
        <v>268.91000000000003</v>
      </c>
      <c r="CD7" s="38">
        <v>306.10000000000002</v>
      </c>
      <c r="CE7" s="38">
        <v>271.54000000000002</v>
      </c>
      <c r="CF7" s="38">
        <v>300.45999999999998</v>
      </c>
      <c r="CG7" s="38">
        <v>320.36</v>
      </c>
      <c r="CH7" s="38">
        <v>332.02</v>
      </c>
      <c r="CI7" s="38">
        <v>300.35000000000002</v>
      </c>
      <c r="CJ7" s="38">
        <v>221.81</v>
      </c>
      <c r="CK7" s="38">
        <v>230.02</v>
      </c>
      <c r="CL7" s="38">
        <v>219.46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34.74</v>
      </c>
      <c r="CS7" s="38">
        <v>36.65</v>
      </c>
      <c r="CT7" s="38">
        <v>37.72</v>
      </c>
      <c r="CU7" s="38">
        <v>43.36</v>
      </c>
      <c r="CV7" s="38">
        <v>42.56</v>
      </c>
      <c r="CW7" s="38">
        <v>42.82</v>
      </c>
      <c r="CX7" s="38">
        <v>77</v>
      </c>
      <c r="CY7" s="38">
        <v>80.09</v>
      </c>
      <c r="CZ7" s="38">
        <v>82.1</v>
      </c>
      <c r="DA7" s="38">
        <v>85.59</v>
      </c>
      <c r="DB7" s="38">
        <v>87.05</v>
      </c>
      <c r="DC7" s="38">
        <v>70.14</v>
      </c>
      <c r="DD7" s="38">
        <v>68.83</v>
      </c>
      <c r="DE7" s="38">
        <v>68.459999999999994</v>
      </c>
      <c r="DF7" s="38">
        <v>83.06</v>
      </c>
      <c r="DG7" s="38">
        <v>83.32</v>
      </c>
      <c r="DH7" s="38">
        <v>83.36</v>
      </c>
      <c r="DI7" s="38">
        <v>32.19</v>
      </c>
      <c r="DJ7" s="38">
        <v>38.020000000000003</v>
      </c>
      <c r="DK7" s="38">
        <v>41.62</v>
      </c>
      <c r="DL7" s="38">
        <v>36.82</v>
      </c>
      <c r="DM7" s="38">
        <v>39.57</v>
      </c>
      <c r="DN7" s="38">
        <v>14.53</v>
      </c>
      <c r="DO7" s="38">
        <v>17.72</v>
      </c>
      <c r="DP7" s="38">
        <v>18.920000000000002</v>
      </c>
      <c r="DQ7" s="38">
        <v>23.93</v>
      </c>
      <c r="DR7" s="38">
        <v>24.68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2020-01-29T00:38:26Z</cp:lastPrinted>
  <dcterms:created xsi:type="dcterms:W3CDTF">2019-12-05T04:48:42Z</dcterms:created>
  <dcterms:modified xsi:type="dcterms:W3CDTF">2020-02-06T07:18:23Z</dcterms:modified>
  <cp:category/>
</cp:coreProperties>
</file>