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op\Desktop\経営比較分析表（下水道）田中作業場所\法適\29_六ヶ所村\"/>
    </mc:Choice>
  </mc:AlternateContent>
  <workbookProtection workbookAlgorithmName="SHA-512" workbookHashValue="jctYt/BitcqSuGMMIefwUSKrExlZs34U2S/QzVXQRSX7pWMd+P+k9KOP06RghueXIam6RaLAYMkr7NJfvPDSbw==" workbookSaltValue="WOcZPMbNB52WnnYCH3S2N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E85" i="4"/>
  <c r="BB10" i="4"/>
  <c r="AT10" i="4"/>
  <c r="W10" i="4"/>
  <c r="P10" i="4"/>
  <c r="BB8" i="4"/>
  <c r="AT8" i="4"/>
  <c r="AL8" i="4"/>
  <c r="AD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<sst xmlns="http://schemas.openxmlformats.org/spreadsheetml/2006/main" count="223" uniqueCount="111">
  <si>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</si>
  <si>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</si>
  <si>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</si>
  <si>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</si>
  <si>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</si>
  <si>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</si>
  <si>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</si>
  <si>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</si>
  <si>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</si>
  <si>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</si>
  <si>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</si>
  <si>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</si>
  <si>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</si>
  <si>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</si>
  <si>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</si>
  <si>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</si>
  <si>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</si>
  <si>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</si>
  <si>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</si>
  <si>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</si>
  <si>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</si>
  <si>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</si>
  <si>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</si>
  <si>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</si>
  <si>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</si>
  <si>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</si>
  <si>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</si>
  <si>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</si>
  <si>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</si>
  <si>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</si>
  <si>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</si>
  <si>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</si>
  <si>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</si>
  <si>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</si>
  <si>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</si>
  <si>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</si>
  <si>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</si>
  <si>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</si>
  <si>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</si>
  <si>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</si>
  <si>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</si>
  <si>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</si>
  <si>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</si>
  <si>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</si>
  <si>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</si>
  <si>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</si>
  <si>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</si>
  <si>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</si>
  <si>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</si>
  <si>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</si>
  <si>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</si>
  <si>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</si>
  <si>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</si>
  <si>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</si>
  <si>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</si>
  <si>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</si>
  <si>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</si>
  <si>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</si>
  <si>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</si>
  <si>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</si>
  <si>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</si>
  <si>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</si>
  <si>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</si>
  <si>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</si>
  <si>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</si>
  <si>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</si>
  <si>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</si>
  <si>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</si>
  <si>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</si>
  <si>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</si>
  <si>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</si>
  <si>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</si>
  <si>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</si>
  <si>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</si>
  <si>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</si>
  <si>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</si>
  <si>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</si>
  <si>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</si>
  <si>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</si>
  <si>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</si>
  <si>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</si>
  <si>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</si>
  <si>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</si>
  <si>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</si>
  <si>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</si>
  <si>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</si>
  <si>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</si>
  <si>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</si>
  <si>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</si>
  <si>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</si>
  <si>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</si>
  <si>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</si>
  <si>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</si>
  <si>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</si>
  <si>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</si>
  <si>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</si>
  <si>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六ケ所村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</si>
  <si>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</si>
  <si>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</si>
  <si>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</si>
  <si>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</si>
  <si>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</si>
  <si>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</si>
  <si>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</si>
  <si>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</si>
  <si>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</si>
  <si>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</si>
  <si>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</si>
  <si>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経常収支比率は100%を超えているが、経費回収率について、20%前後で推移していることから、使用料によって必要経費を賄うことができていない状況で、一般会計からの繰入に依存している。
　累積欠損金比率は、公営企業化した際の欠損金が大きいが、徐々に減少の傾向にはある。
　水洗化率は高い水準となっているが、汚水処理原価は類似団体と比較して高額となっているため、より効率的な管理を図っていく。</t>
    <phoneticPr fontId="4"/>
  </si>
  <si>
    <t>　整備が概ね完了し、水洗化率も高い水準となっているが、経費の回収は使用料収入で賄うことができず、一般会計からの繰入金に頼っている状況であり、使用料単価の改定や管理の効率化など、経営基盤の強化を図る必要がある。</t>
    <phoneticPr fontId="4"/>
  </si>
  <si>
    <t>　公共下水道の供用開始は平成14年からであり、比較的新しいため、老朽化による更新は未だ行っていない。 ただ、移管された昭和50年ごろの団地造成に伴う下水道管渠の老朽管を更新していたが、平成30年度でひと段落した。
 有形固定資産減価償却率が類似団体と比較しても高いことから、個々の資産の老朽化について、今後、詳細なストックマネジメント計画を策定し、適切な点検・更新等を進めていく必要がある。</t>
    <rPh sb="1" eb="3">
      <t>コウキョウ</t>
    </rPh>
    <rPh sb="3" eb="6">
      <t>ゲスイドウ</t>
    </rPh>
    <rPh sb="7" eb="9">
      <t>キョウヨウ</t>
    </rPh>
    <rPh sb="9" eb="11">
      <t>カイシ</t>
    </rPh>
    <rPh sb="12" eb="14">
      <t>ヘイセイ</t>
    </rPh>
    <rPh sb="16" eb="17">
      <t>ネン</t>
    </rPh>
    <rPh sb="23" eb="26">
      <t>ヒカクテキ</t>
    </rPh>
    <rPh sb="26" eb="27">
      <t>アタラ</t>
    </rPh>
    <rPh sb="32" eb="35">
      <t>ロウキュウカ</t>
    </rPh>
    <rPh sb="38" eb="40">
      <t>コウシン</t>
    </rPh>
    <rPh sb="41" eb="42">
      <t>マ</t>
    </rPh>
    <rPh sb="43" eb="44">
      <t>オコナ</t>
    </rPh>
    <rPh sb="54" eb="56">
      <t>イカン</t>
    </rPh>
    <rPh sb="59" eb="61">
      <t>ショウワ</t>
    </rPh>
    <rPh sb="63" eb="64">
      <t>ネン</t>
    </rPh>
    <rPh sb="67" eb="69">
      <t>ダンチ</t>
    </rPh>
    <rPh sb="69" eb="71">
      <t>ゾウセイ</t>
    </rPh>
    <rPh sb="72" eb="73">
      <t>トモナ</t>
    </rPh>
    <rPh sb="74" eb="77">
      <t>ゲスイドウ</t>
    </rPh>
    <rPh sb="77" eb="79">
      <t>カンキョ</t>
    </rPh>
    <rPh sb="82" eb="83">
      <t>カン</t>
    </rPh>
    <rPh sb="92" eb="94">
      <t>ヘイセイ</t>
    </rPh>
    <rPh sb="96" eb="98">
      <t>ネンド</t>
    </rPh>
    <rPh sb="189" eb="19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</si>
</sst>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2.4700000000000002</c:v>
                </c:pt>
                <c:pt idx="2">
                  <c:v>1.17</c:v>
                </c:pt>
                <c:pt idx="3">
                  <c:v>2.29</c:v>
                </c:pt>
                <c:pt idx="4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A-4CC5-A650-52A523456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16592"/>
        <c:axId val="433220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0.17</c:v>
                </c:pt>
                <c:pt idx="1">
                  <c:v>0.2</c:v>
                </c:pt>
                <c:pt idx="2">
                  <c:v>0.19</c:v>
                </c:pt>
                <c:pt idx="3">
                  <c:v>0.13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2A-4CC5-A650-52A523456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16592"/>
        <c:axId val="433220904"/>
      </c:lineChart>
      <c:dateAx>
        <c:axId val="43321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220904"/>
        <c:crosses val="autoZero"/>
        <c:auto val="1"/>
        <c:lblOffset val="100"/>
        <c:baseTimeUnit val="years"/>
      </c:dateAx>
      <c:valAx>
        <c:axId val="433220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21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F-43C4-819F-65E723EB3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883928"/>
        <c:axId val="42988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43.53</c:v>
                </c:pt>
                <c:pt idx="1">
                  <c:v>39.869999999999997</c:v>
                </c:pt>
                <c:pt idx="2">
                  <c:v>41.28</c:v>
                </c:pt>
                <c:pt idx="3">
                  <c:v>50.24</c:v>
                </c:pt>
                <c:pt idx="4">
                  <c:v>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F-43C4-819F-65E723EB3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83928"/>
        <c:axId val="429884320"/>
      </c:lineChart>
      <c:dateAx>
        <c:axId val="429883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884320"/>
        <c:crosses val="autoZero"/>
        <c:auto val="1"/>
        <c:lblOffset val="100"/>
        <c:baseTimeUnit val="years"/>
      </c:dateAx>
      <c:valAx>
        <c:axId val="42988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883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82.71</c:v>
                </c:pt>
                <c:pt idx="1">
                  <c:v>83.74</c:v>
                </c:pt>
                <c:pt idx="2">
                  <c:v>89.37</c:v>
                </c:pt>
                <c:pt idx="3">
                  <c:v>88.27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A-4B33-BFEF-A6FBC5107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885496"/>
        <c:axId val="42988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64.14</c:v>
                </c:pt>
                <c:pt idx="1">
                  <c:v>61.37</c:v>
                </c:pt>
                <c:pt idx="2">
                  <c:v>61.3</c:v>
                </c:pt>
                <c:pt idx="3">
                  <c:v>84.17</c:v>
                </c:pt>
                <c:pt idx="4">
                  <c:v>83.35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A-4B33-BFEF-A6FBC5107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85496"/>
        <c:axId val="429885888"/>
      </c:lineChart>
      <c:dateAx>
        <c:axId val="429885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885888"/>
        <c:crosses val="autoZero"/>
        <c:auto val="1"/>
        <c:lblOffset val="100"/>
        <c:baseTimeUnit val="years"/>
      </c:dateAx>
      <c:valAx>
        <c:axId val="42988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885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102.83</c:v>
                </c:pt>
                <c:pt idx="1">
                  <c:v>102.7</c:v>
                </c:pt>
                <c:pt idx="2">
                  <c:v>101.94</c:v>
                </c:pt>
                <c:pt idx="3">
                  <c:v>100.96</c:v>
                </c:pt>
                <c:pt idx="4">
                  <c:v>100.48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3-4E37-923B-BC4B0DE08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15416"/>
        <c:axId val="43322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104.24</c:v>
                </c:pt>
                <c:pt idx="1">
                  <c:v>103.72</c:v>
                </c:pt>
                <c:pt idx="2">
                  <c:v>101.12</c:v>
                </c:pt>
                <c:pt idx="3">
                  <c:v>106.7</c:v>
                </c:pt>
                <c:pt idx="4">
                  <c:v>106.83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3-4E37-923B-BC4B0DE08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15416"/>
        <c:axId val="433220512"/>
      </c:lineChart>
      <c:dateAx>
        <c:axId val="433215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220512"/>
        <c:crosses val="autoZero"/>
        <c:auto val="1"/>
        <c:lblOffset val="100"/>
        <c:baseTimeUnit val="years"/>
      </c:dateAx>
      <c:valAx>
        <c:axId val="43322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215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25.4</c:v>
                </c:pt>
                <c:pt idx="1">
                  <c:v>24.46</c:v>
                </c:pt>
                <c:pt idx="2">
                  <c:v>26.35</c:v>
                </c:pt>
                <c:pt idx="3">
                  <c:v>29.13</c:v>
                </c:pt>
                <c:pt idx="4">
                  <c:v>31.56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1-4A93-9B55-4915EEB1A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14240"/>
        <c:axId val="433213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16.43</c:v>
                </c:pt>
                <c:pt idx="1">
                  <c:v>17.739999999999998</c:v>
                </c:pt>
                <c:pt idx="2">
                  <c:v>14.42</c:v>
                </c:pt>
                <c:pt idx="3">
                  <c:v>26.81</c:v>
                </c:pt>
                <c:pt idx="4">
                  <c:v>26.06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1-4A93-9B55-4915EEB1A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14240"/>
        <c:axId val="433213848"/>
      </c:lineChart>
      <c:dateAx>
        <c:axId val="43321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213848"/>
        <c:crosses val="autoZero"/>
        <c:auto val="1"/>
        <c:lblOffset val="100"/>
        <c:baseTimeUnit val="years"/>
      </c:dateAx>
      <c:valAx>
        <c:axId val="433213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21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A-4AED-8E7B-E6297F8D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21296"/>
        <c:axId val="433220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A-4AED-8E7B-E6297F8D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21296"/>
        <c:axId val="433220120"/>
      </c:lineChart>
      <c:dateAx>
        <c:axId val="43322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220120"/>
        <c:crosses val="autoZero"/>
        <c:auto val="1"/>
        <c:lblOffset val="100"/>
        <c:baseTimeUnit val="years"/>
      </c:dateAx>
      <c:valAx>
        <c:axId val="433220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22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433.52</c:v>
                </c:pt>
                <c:pt idx="1">
                  <c:v>406.68</c:v>
                </c:pt>
                <c:pt idx="2">
                  <c:v>366.26</c:v>
                </c:pt>
                <c:pt idx="3">
                  <c:v>387.46</c:v>
                </c:pt>
                <c:pt idx="4">
                  <c:v>386.58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1-470D-B674-5C7BFFCA1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80128"/>
        <c:axId val="437378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152.88999999999999</c:v>
                </c:pt>
                <c:pt idx="1">
                  <c:v>129.75</c:v>
                </c:pt>
                <c:pt idx="2">
                  <c:v>110.94</c:v>
                </c:pt>
                <c:pt idx="3">
                  <c:v>26.14</c:v>
                </c:pt>
                <c:pt idx="4">
                  <c:v>22.02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1-470D-B674-5C7BFFCA1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80128"/>
        <c:axId val="437378952"/>
      </c:lineChart>
      <c:dateAx>
        <c:axId val="43738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378952"/>
        <c:crosses val="autoZero"/>
        <c:auto val="1"/>
        <c:lblOffset val="100"/>
        <c:baseTimeUnit val="years"/>
      </c:dateAx>
      <c:valAx>
        <c:axId val="437378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38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82.78</c:v>
                </c:pt>
                <c:pt idx="1">
                  <c:v>71.05</c:v>
                </c:pt>
                <c:pt idx="2">
                  <c:v>98.38</c:v>
                </c:pt>
                <c:pt idx="3">
                  <c:v>99.68</c:v>
                </c:pt>
                <c:pt idx="4">
                  <c:v>113.3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1-40E7-953E-9D83F95AE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79344"/>
        <c:axId val="437377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99.09</c:v>
                </c:pt>
                <c:pt idx="1">
                  <c:v>90.5</c:v>
                </c:pt>
                <c:pt idx="2">
                  <c:v>103.49</c:v>
                </c:pt>
                <c:pt idx="3">
                  <c:v>68.290000000000006</c:v>
                </c:pt>
                <c:pt idx="4">
                  <c:v>68.040000000000006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1-40E7-953E-9D83F95AE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79344"/>
        <c:axId val="437377384"/>
      </c:lineChart>
      <c:dateAx>
        <c:axId val="43737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377384"/>
        <c:crosses val="autoZero"/>
        <c:auto val="1"/>
        <c:lblOffset val="100"/>
        <c:baseTimeUnit val="years"/>
      </c:dateAx>
      <c:valAx>
        <c:axId val="437377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37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C-47B5-B654-6DCE5A69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84440"/>
        <c:axId val="43738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1696.96</c:v>
                </c:pt>
                <c:pt idx="1">
                  <c:v>1824.34</c:v>
                </c:pt>
                <c:pt idx="2">
                  <c:v>1604.64</c:v>
                </c:pt>
                <c:pt idx="3">
                  <c:v>1124.26</c:v>
                </c:pt>
                <c:pt idx="4">
                  <c:v>1048.23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2C-47B5-B654-6DCE5A69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84440"/>
        <c:axId val="437384832"/>
      </c:lineChart>
      <c:dateAx>
        <c:axId val="437384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384832"/>
        <c:crosses val="autoZero"/>
        <c:auto val="1"/>
        <c:lblOffset val="100"/>
        <c:baseTimeUnit val="years"/>
      </c:dateAx>
      <c:valAx>
        <c:axId val="43738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384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11.93</c:v>
                </c:pt>
                <c:pt idx="1">
                  <c:v>24.67</c:v>
                </c:pt>
                <c:pt idx="2">
                  <c:v>20.53</c:v>
                </c:pt>
                <c:pt idx="3">
                  <c:v>22.18</c:v>
                </c:pt>
                <c:pt idx="4">
                  <c:v>20.39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0-4820-AC33-4F0B9665E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483384"/>
        <c:axId val="349732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47.23</c:v>
                </c:pt>
                <c:pt idx="1">
                  <c:v>54.16</c:v>
                </c:pt>
                <c:pt idx="2">
                  <c:v>60.01</c:v>
                </c:pt>
                <c:pt idx="3">
                  <c:v>80.58</c:v>
                </c:pt>
                <c:pt idx="4">
                  <c:v>78.92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0-4820-AC33-4F0B9665E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483384"/>
        <c:axId val="349732504"/>
      </c:lineChart>
      <c:dateAx>
        <c:axId val="372483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9732504"/>
        <c:crosses val="autoZero"/>
        <c:auto val="1"/>
        <c:lblOffset val="100"/>
        <c:baseTimeUnit val="years"/>
      </c:dateAx>
      <c:valAx>
        <c:axId val="349732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483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608.03</c:v>
                </c:pt>
                <c:pt idx="1">
                  <c:v>294.48</c:v>
                </c:pt>
                <c:pt idx="2">
                  <c:v>345.24</c:v>
                </c:pt>
                <c:pt idx="3">
                  <c:v>319.44</c:v>
                </c:pt>
                <c:pt idx="4">
                  <c:v>349.15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A-4536-81AF-F34922F1D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889856"/>
        <c:axId val="347577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351.41</c:v>
                </c:pt>
                <c:pt idx="1">
                  <c:v>307.56</c:v>
                </c:pt>
                <c:pt idx="2">
                  <c:v>277.67</c:v>
                </c:pt>
                <c:pt idx="3">
                  <c:v>216.21</c:v>
                </c:pt>
                <c:pt idx="4">
                  <c:v>220.31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A-4536-81AF-F34922F1D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89856"/>
        <c:axId val="347577720"/>
      </c:lineChart>
      <c:dateAx>
        <c:axId val="37788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577720"/>
        <c:crosses val="autoZero"/>
        <c:auto val="1"/>
        <c:lblOffset val="100"/>
        <c:baseTimeUnit val="years"/>
      </c:dateAx>
      <c:valAx>
        <c:axId val="347577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88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C47" zoomScale="85" zoomScaleNormal="8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青森県　六ケ所村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10391</v>
      </c>
      <c r="AM8" s="50"/>
      <c r="AN8" s="50"/>
      <c r="AO8" s="50"/>
      <c r="AP8" s="50"/>
      <c r="AQ8" s="50"/>
      <c r="AR8" s="50"/>
      <c r="AS8" s="50"/>
      <c r="AT8" s="45">
        <f>データ!T6</f>
        <v>252.68</v>
      </c>
      <c r="AU8" s="45"/>
      <c r="AV8" s="45"/>
      <c r="AW8" s="45"/>
      <c r="AX8" s="45"/>
      <c r="AY8" s="45"/>
      <c r="AZ8" s="45"/>
      <c r="BA8" s="45"/>
      <c r="BB8" s="45">
        <f>データ!U6</f>
        <v>41.12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53.77</v>
      </c>
      <c r="J10" s="45"/>
      <c r="K10" s="45"/>
      <c r="L10" s="45"/>
      <c r="M10" s="45"/>
      <c r="N10" s="45"/>
      <c r="O10" s="45"/>
      <c r="P10" s="45">
        <f>データ!P6</f>
        <v>57.14</v>
      </c>
      <c r="Q10" s="45"/>
      <c r="R10" s="45"/>
      <c r="S10" s="45"/>
      <c r="T10" s="45"/>
      <c r="U10" s="45"/>
      <c r="V10" s="45"/>
      <c r="W10" s="45">
        <f>データ!Q6</f>
        <v>84.31</v>
      </c>
      <c r="X10" s="45"/>
      <c r="Y10" s="45"/>
      <c r="Z10" s="45"/>
      <c r="AA10" s="45"/>
      <c r="AB10" s="45"/>
      <c r="AC10" s="45"/>
      <c r="AD10" s="50">
        <f>データ!R6</f>
        <v>1371</v>
      </c>
      <c r="AE10" s="50"/>
      <c r="AF10" s="50"/>
      <c r="AG10" s="50"/>
      <c r="AH10" s="50"/>
      <c r="AI10" s="50"/>
      <c r="AJ10" s="50"/>
      <c r="AK10" s="2"/>
      <c r="AL10" s="50">
        <f>データ!V6</f>
        <v>5922</v>
      </c>
      <c r="AM10" s="50"/>
      <c r="AN10" s="50"/>
      <c r="AO10" s="50"/>
      <c r="AP10" s="50"/>
      <c r="AQ10" s="50"/>
      <c r="AR10" s="50"/>
      <c r="AS10" s="50"/>
      <c r="AT10" s="45">
        <f>データ!W6</f>
        <v>3.94</v>
      </c>
      <c r="AU10" s="45"/>
      <c r="AV10" s="45"/>
      <c r="AW10" s="45"/>
      <c r="AX10" s="45"/>
      <c r="AY10" s="45"/>
      <c r="AZ10" s="45"/>
      <c r="BA10" s="45"/>
      <c r="BB10" s="45">
        <f>データ!X6</f>
        <v>1503.05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108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110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109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hMFuDIaGXjnZrR58dQZTveGGnQQ6DUxsOAtcTwFYdi7Bp0O7EId3s5epTKJcTiDK7ObyhFomzNwZkAudqYZmtw==" saltValue="Ca14OrkjAHgM213onEACb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24112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六ケ所村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>
        <f t="shared" si="3"/>
        <v>53.77</v>
      </c>
      <c r="P6" s="34">
        <f t="shared" si="3"/>
        <v>57.14</v>
      </c>
      <c r="Q6" s="34">
        <f t="shared" si="3"/>
        <v>84.31</v>
      </c>
      <c r="R6" s="34">
        <f t="shared" si="3"/>
        <v>1371</v>
      </c>
      <c r="S6" s="34">
        <f t="shared" si="3"/>
        <v>10391</v>
      </c>
      <c r="T6" s="34">
        <f t="shared" si="3"/>
        <v>252.68</v>
      </c>
      <c r="U6" s="34">
        <f t="shared" si="3"/>
        <v>41.12</v>
      </c>
      <c r="V6" s="34">
        <f t="shared" si="3"/>
        <v>5922</v>
      </c>
      <c r="W6" s="34">
        <f t="shared" si="3"/>
        <v>3.94</v>
      </c>
      <c r="X6" s="34">
        <f t="shared" si="3"/>
        <v>1503.05</v>
      </c>
      <c r="Y6" s="35">
        <f>IF(Y7="",NA(),Y7)</f>
        <v>102.83</v>
      </c>
      <c r="Z6" s="35">
        <f t="shared" ref="Z6:AH6" si="4">IF(Z7="",NA(),Z7)</f>
        <v>102.7</v>
      </c>
      <c r="AA6" s="35">
        <f t="shared" si="4"/>
        <v>101.94</v>
      </c>
      <c r="AB6" s="35">
        <f t="shared" si="4"/>
        <v>100.96</v>
      </c>
      <c r="AC6" s="35">
        <f t="shared" si="4"/>
        <v>100.48</v>
      </c>
      <c r="AD6" s="35">
        <f t="shared" si="4"/>
        <v>104.24</v>
      </c>
      <c r="AE6" s="35">
        <f t="shared" si="4"/>
        <v>103.72</v>
      </c>
      <c r="AF6" s="35">
        <f t="shared" si="4"/>
        <v>101.12</v>
      </c>
      <c r="AG6" s="35">
        <f t="shared" si="4"/>
        <v>106.7</v>
      </c>
      <c r="AH6" s="35">
        <f t="shared" si="4"/>
        <v>106.83</v>
      </c>
      <c r="AI6" s="34" t="str">
        <f>IF(AI7="","",IF(AI7="-","【-】","【"&amp;SUBSTITUTE(TEXT(AI7,"#,##0.00"),"-","△")&amp;"】"))</f>
        <v>【108.69】</v>
      </c>
      <c r="AJ6" s="35">
        <f>IF(AJ7="",NA(),AJ7)</f>
        <v>433.52</v>
      </c>
      <c r="AK6" s="35">
        <f t="shared" ref="AK6:AS6" si="5">IF(AK7="",NA(),AK7)</f>
        <v>406.68</v>
      </c>
      <c r="AL6" s="35">
        <f t="shared" si="5"/>
        <v>366.26</v>
      </c>
      <c r="AM6" s="35">
        <f t="shared" si="5"/>
        <v>387.46</v>
      </c>
      <c r="AN6" s="35">
        <f t="shared" si="5"/>
        <v>386.58</v>
      </c>
      <c r="AO6" s="35">
        <f t="shared" si="5"/>
        <v>152.88999999999999</v>
      </c>
      <c r="AP6" s="35">
        <f t="shared" si="5"/>
        <v>129.75</v>
      </c>
      <c r="AQ6" s="35">
        <f t="shared" si="5"/>
        <v>110.94</v>
      </c>
      <c r="AR6" s="35">
        <f t="shared" si="5"/>
        <v>26.14</v>
      </c>
      <c r="AS6" s="35">
        <f t="shared" si="5"/>
        <v>22.02</v>
      </c>
      <c r="AT6" s="34" t="str">
        <f>IF(AT7="","",IF(AT7="-","【-】","【"&amp;SUBSTITUTE(TEXT(AT7,"#,##0.00"),"-","△")&amp;"】"))</f>
        <v>【3.28】</v>
      </c>
      <c r="AU6" s="35">
        <f>IF(AU7="",NA(),AU7)</f>
        <v>82.78</v>
      </c>
      <c r="AV6" s="35">
        <f t="shared" ref="AV6:BD6" si="6">IF(AV7="",NA(),AV7)</f>
        <v>71.05</v>
      </c>
      <c r="AW6" s="35">
        <f t="shared" si="6"/>
        <v>98.38</v>
      </c>
      <c r="AX6" s="35">
        <f t="shared" si="6"/>
        <v>99.68</v>
      </c>
      <c r="AY6" s="35">
        <f t="shared" si="6"/>
        <v>113.3</v>
      </c>
      <c r="AZ6" s="35">
        <f t="shared" si="6"/>
        <v>99.09</v>
      </c>
      <c r="BA6" s="35">
        <f t="shared" si="6"/>
        <v>90.5</v>
      </c>
      <c r="BB6" s="35">
        <f t="shared" si="6"/>
        <v>103.49</v>
      </c>
      <c r="BC6" s="35">
        <f t="shared" si="6"/>
        <v>68.290000000000006</v>
      </c>
      <c r="BD6" s="35">
        <f t="shared" si="6"/>
        <v>68.040000000000006</v>
      </c>
      <c r="BE6" s="34" t="str">
        <f>IF(BE7="","",IF(BE7="-","【-】","【"&amp;SUBSTITUTE(TEXT(BE7,"#,##0.00"),"-","△")&amp;"】"))</f>
        <v>【69.49】</v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1696.96</v>
      </c>
      <c r="BL6" s="35">
        <f t="shared" si="7"/>
        <v>1824.34</v>
      </c>
      <c r="BM6" s="35">
        <f t="shared" si="7"/>
        <v>1604.64</v>
      </c>
      <c r="BN6" s="35">
        <f t="shared" si="7"/>
        <v>1124.26</v>
      </c>
      <c r="BO6" s="35">
        <f t="shared" si="7"/>
        <v>1048.23</v>
      </c>
      <c r="BP6" s="34" t="str">
        <f>IF(BP7="","",IF(BP7="-","【-】","【"&amp;SUBSTITUTE(TEXT(BP7,"#,##0.00"),"-","△")&amp;"】"))</f>
        <v>【682.78】</v>
      </c>
      <c r="BQ6" s="35">
        <f>IF(BQ7="",NA(),BQ7)</f>
        <v>11.93</v>
      </c>
      <c r="BR6" s="35">
        <f t="shared" ref="BR6:BZ6" si="8">IF(BR7="",NA(),BR7)</f>
        <v>24.67</v>
      </c>
      <c r="BS6" s="35">
        <f t="shared" si="8"/>
        <v>20.53</v>
      </c>
      <c r="BT6" s="35">
        <f t="shared" si="8"/>
        <v>22.18</v>
      </c>
      <c r="BU6" s="35">
        <f t="shared" si="8"/>
        <v>20.39</v>
      </c>
      <c r="BV6" s="35">
        <f t="shared" si="8"/>
        <v>47.23</v>
      </c>
      <c r="BW6" s="35">
        <f t="shared" si="8"/>
        <v>54.16</v>
      </c>
      <c r="BX6" s="35">
        <f t="shared" si="8"/>
        <v>60.01</v>
      </c>
      <c r="BY6" s="35">
        <f t="shared" si="8"/>
        <v>80.58</v>
      </c>
      <c r="BZ6" s="35">
        <f t="shared" si="8"/>
        <v>78.92</v>
      </c>
      <c r="CA6" s="34" t="str">
        <f>IF(CA7="","",IF(CA7="-","【-】","【"&amp;SUBSTITUTE(TEXT(CA7,"#,##0.00"),"-","△")&amp;"】"))</f>
        <v>【100.91】</v>
      </c>
      <c r="CB6" s="35">
        <f>IF(CB7="",NA(),CB7)</f>
        <v>608.03</v>
      </c>
      <c r="CC6" s="35">
        <f t="shared" ref="CC6:CK6" si="9">IF(CC7="",NA(),CC7)</f>
        <v>294.48</v>
      </c>
      <c r="CD6" s="35">
        <f t="shared" si="9"/>
        <v>345.24</v>
      </c>
      <c r="CE6" s="35">
        <f t="shared" si="9"/>
        <v>319.44</v>
      </c>
      <c r="CF6" s="35">
        <f t="shared" si="9"/>
        <v>349.15</v>
      </c>
      <c r="CG6" s="35">
        <f t="shared" si="9"/>
        <v>351.41</v>
      </c>
      <c r="CH6" s="35">
        <f t="shared" si="9"/>
        <v>307.56</v>
      </c>
      <c r="CI6" s="35">
        <f t="shared" si="9"/>
        <v>277.67</v>
      </c>
      <c r="CJ6" s="35">
        <f t="shared" si="9"/>
        <v>216.21</v>
      </c>
      <c r="CK6" s="35">
        <f t="shared" si="9"/>
        <v>220.31</v>
      </c>
      <c r="CL6" s="34" t="str">
        <f>IF(CL7="","",IF(CL7="-","【-】","【"&amp;SUBSTITUTE(TEXT(CL7,"#,##0.00"),"-","△")&amp;"】"))</f>
        <v>【136.86】</v>
      </c>
      <c r="CM6" s="34">
        <f>IF(CM7="",NA(),CM7)</f>
        <v>0</v>
      </c>
      <c r="CN6" s="34">
        <f t="shared" ref="CN6:CV6" si="10">IF(CN7="",NA(),CN7)</f>
        <v>0</v>
      </c>
      <c r="CO6" s="34">
        <f t="shared" si="10"/>
        <v>0</v>
      </c>
      <c r="CP6" s="34">
        <f t="shared" si="10"/>
        <v>0</v>
      </c>
      <c r="CQ6" s="34">
        <f t="shared" si="10"/>
        <v>0</v>
      </c>
      <c r="CR6" s="35">
        <f t="shared" si="10"/>
        <v>43.53</v>
      </c>
      <c r="CS6" s="35">
        <f t="shared" si="10"/>
        <v>39.869999999999997</v>
      </c>
      <c r="CT6" s="35">
        <f t="shared" si="10"/>
        <v>41.28</v>
      </c>
      <c r="CU6" s="35">
        <f t="shared" si="10"/>
        <v>50.24</v>
      </c>
      <c r="CV6" s="35">
        <f t="shared" si="10"/>
        <v>49.68</v>
      </c>
      <c r="CW6" s="34" t="str">
        <f>IF(CW7="","",IF(CW7="-","【-】","【"&amp;SUBSTITUTE(TEXT(CW7,"#,##0.00"),"-","△")&amp;"】"))</f>
        <v>【58.98】</v>
      </c>
      <c r="CX6" s="35">
        <f>IF(CX7="",NA(),CX7)</f>
        <v>82.71</v>
      </c>
      <c r="CY6" s="35">
        <f t="shared" ref="CY6:DG6" si="11">IF(CY7="",NA(),CY7)</f>
        <v>83.74</v>
      </c>
      <c r="CZ6" s="35">
        <f t="shared" si="11"/>
        <v>89.37</v>
      </c>
      <c r="DA6" s="35">
        <f t="shared" si="11"/>
        <v>88.27</v>
      </c>
      <c r="DB6" s="35">
        <f t="shared" si="11"/>
        <v>87</v>
      </c>
      <c r="DC6" s="35">
        <f t="shared" si="11"/>
        <v>64.14</v>
      </c>
      <c r="DD6" s="35">
        <f t="shared" si="11"/>
        <v>61.37</v>
      </c>
      <c r="DE6" s="35">
        <f t="shared" si="11"/>
        <v>61.3</v>
      </c>
      <c r="DF6" s="35">
        <f t="shared" si="11"/>
        <v>84.17</v>
      </c>
      <c r="DG6" s="35">
        <f t="shared" si="11"/>
        <v>83.35</v>
      </c>
      <c r="DH6" s="34" t="str">
        <f>IF(DH7="","",IF(DH7="-","【-】","【"&amp;SUBSTITUTE(TEXT(DH7,"#,##0.00"),"-","△")&amp;"】"))</f>
        <v>【95.20】</v>
      </c>
      <c r="DI6" s="35">
        <f>IF(DI7="",NA(),DI7)</f>
        <v>25.4</v>
      </c>
      <c r="DJ6" s="35">
        <f t="shared" ref="DJ6:DR6" si="12">IF(DJ7="",NA(),DJ7)</f>
        <v>24.46</v>
      </c>
      <c r="DK6" s="35">
        <f t="shared" si="12"/>
        <v>26.35</v>
      </c>
      <c r="DL6" s="35">
        <f t="shared" si="12"/>
        <v>29.13</v>
      </c>
      <c r="DM6" s="35">
        <f t="shared" si="12"/>
        <v>31.56</v>
      </c>
      <c r="DN6" s="35">
        <f t="shared" si="12"/>
        <v>16.43</v>
      </c>
      <c r="DO6" s="35">
        <f t="shared" si="12"/>
        <v>17.739999999999998</v>
      </c>
      <c r="DP6" s="35">
        <f t="shared" si="12"/>
        <v>14.42</v>
      </c>
      <c r="DQ6" s="35">
        <f t="shared" si="12"/>
        <v>26.81</v>
      </c>
      <c r="DR6" s="35">
        <f t="shared" si="12"/>
        <v>26.06</v>
      </c>
      <c r="DS6" s="34" t="str">
        <f>IF(DS7="","",IF(DS7="-","【-】","【"&amp;SUBSTITUTE(TEXT(DS7,"#,##0.00"),"-","△")&amp;"】"))</f>
        <v>【38.60】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【5.64】</v>
      </c>
      <c r="EE6" s="34">
        <f>IF(EE7="",NA(),EE7)</f>
        <v>0</v>
      </c>
      <c r="EF6" s="35">
        <f t="shared" ref="EF6:EN6" si="14">IF(EF7="",NA(),EF7)</f>
        <v>2.4700000000000002</v>
      </c>
      <c r="EG6" s="35">
        <f t="shared" si="14"/>
        <v>1.17</v>
      </c>
      <c r="EH6" s="35">
        <f t="shared" si="14"/>
        <v>2.29</v>
      </c>
      <c r="EI6" s="35">
        <f t="shared" si="14"/>
        <v>2.42</v>
      </c>
      <c r="EJ6" s="35">
        <f t="shared" si="14"/>
        <v>0.17</v>
      </c>
      <c r="EK6" s="35">
        <f t="shared" si="14"/>
        <v>0.2</v>
      </c>
      <c r="EL6" s="35">
        <f t="shared" si="14"/>
        <v>0.19</v>
      </c>
      <c r="EM6" s="35">
        <f t="shared" si="14"/>
        <v>0.13</v>
      </c>
      <c r="EN6" s="35">
        <f t="shared" si="14"/>
        <v>0.12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24112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53.77</v>
      </c>
      <c r="P7" s="38">
        <v>57.14</v>
      </c>
      <c r="Q7" s="38">
        <v>84.31</v>
      </c>
      <c r="R7" s="38">
        <v>1371</v>
      </c>
      <c r="S7" s="38">
        <v>10391</v>
      </c>
      <c r="T7" s="38">
        <v>252.68</v>
      </c>
      <c r="U7" s="38">
        <v>41.12</v>
      </c>
      <c r="V7" s="38">
        <v>5922</v>
      </c>
      <c r="W7" s="38">
        <v>3.94</v>
      </c>
      <c r="X7" s="38">
        <v>1503.05</v>
      </c>
      <c r="Y7" s="38">
        <v>102.83</v>
      </c>
      <c r="Z7" s="38">
        <v>102.7</v>
      </c>
      <c r="AA7" s="38">
        <v>101.94</v>
      </c>
      <c r="AB7" s="38">
        <v>100.96</v>
      </c>
      <c r="AC7" s="38">
        <v>100.48</v>
      </c>
      <c r="AD7" s="38">
        <v>104.24</v>
      </c>
      <c r="AE7" s="38">
        <v>103.72</v>
      </c>
      <c r="AF7" s="38">
        <v>101.12</v>
      </c>
      <c r="AG7" s="38">
        <v>106.7</v>
      </c>
      <c r="AH7" s="38">
        <v>106.83</v>
      </c>
      <c r="AI7" s="38">
        <v>108.69</v>
      </c>
      <c r="AJ7" s="38">
        <v>433.52</v>
      </c>
      <c r="AK7" s="38">
        <v>406.68</v>
      </c>
      <c r="AL7" s="38">
        <v>366.26</v>
      </c>
      <c r="AM7" s="38">
        <v>387.46</v>
      </c>
      <c r="AN7" s="38">
        <v>386.58</v>
      </c>
      <c r="AO7" s="38">
        <v>152.88999999999999</v>
      </c>
      <c r="AP7" s="38">
        <v>129.75</v>
      </c>
      <c r="AQ7" s="38">
        <v>110.94</v>
      </c>
      <c r="AR7" s="38">
        <v>26.14</v>
      </c>
      <c r="AS7" s="38">
        <v>22.02</v>
      </c>
      <c r="AT7" s="38">
        <v>3.28</v>
      </c>
      <c r="AU7" s="38">
        <v>82.78</v>
      </c>
      <c r="AV7" s="38">
        <v>71.05</v>
      </c>
      <c r="AW7" s="38">
        <v>98.38</v>
      </c>
      <c r="AX7" s="38">
        <v>99.68</v>
      </c>
      <c r="AY7" s="38">
        <v>113.3</v>
      </c>
      <c r="AZ7" s="38">
        <v>99.09</v>
      </c>
      <c r="BA7" s="38">
        <v>90.5</v>
      </c>
      <c r="BB7" s="38">
        <v>103.49</v>
      </c>
      <c r="BC7" s="38">
        <v>68.290000000000006</v>
      </c>
      <c r="BD7" s="38">
        <v>68.040000000000006</v>
      </c>
      <c r="BE7" s="38">
        <v>69.489999999999995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1696.96</v>
      </c>
      <c r="BL7" s="38">
        <v>1824.34</v>
      </c>
      <c r="BM7" s="38">
        <v>1604.64</v>
      </c>
      <c r="BN7" s="38">
        <v>1124.26</v>
      </c>
      <c r="BO7" s="38">
        <v>1048.23</v>
      </c>
      <c r="BP7" s="38">
        <v>682.78</v>
      </c>
      <c r="BQ7" s="38">
        <v>11.93</v>
      </c>
      <c r="BR7" s="38">
        <v>24.67</v>
      </c>
      <c r="BS7" s="38">
        <v>20.53</v>
      </c>
      <c r="BT7" s="38">
        <v>22.18</v>
      </c>
      <c r="BU7" s="38">
        <v>20.39</v>
      </c>
      <c r="BV7" s="38">
        <v>47.23</v>
      </c>
      <c r="BW7" s="38">
        <v>54.16</v>
      </c>
      <c r="BX7" s="38">
        <v>60.01</v>
      </c>
      <c r="BY7" s="38">
        <v>80.58</v>
      </c>
      <c r="BZ7" s="38">
        <v>78.92</v>
      </c>
      <c r="CA7" s="38">
        <v>100.91</v>
      </c>
      <c r="CB7" s="38">
        <v>608.03</v>
      </c>
      <c r="CC7" s="38">
        <v>294.48</v>
      </c>
      <c r="CD7" s="38">
        <v>345.24</v>
      </c>
      <c r="CE7" s="38">
        <v>319.44</v>
      </c>
      <c r="CF7" s="38">
        <v>349.15</v>
      </c>
      <c r="CG7" s="38">
        <v>351.41</v>
      </c>
      <c r="CH7" s="38">
        <v>307.56</v>
      </c>
      <c r="CI7" s="38">
        <v>277.67</v>
      </c>
      <c r="CJ7" s="38">
        <v>216.21</v>
      </c>
      <c r="CK7" s="38">
        <v>220.31</v>
      </c>
      <c r="CL7" s="38">
        <v>136.86000000000001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43.53</v>
      </c>
      <c r="CS7" s="38">
        <v>39.869999999999997</v>
      </c>
      <c r="CT7" s="38">
        <v>41.28</v>
      </c>
      <c r="CU7" s="38">
        <v>50.24</v>
      </c>
      <c r="CV7" s="38">
        <v>49.68</v>
      </c>
      <c r="CW7" s="38">
        <v>58.98</v>
      </c>
      <c r="CX7" s="38">
        <v>82.71</v>
      </c>
      <c r="CY7" s="38">
        <v>83.74</v>
      </c>
      <c r="CZ7" s="38">
        <v>89.37</v>
      </c>
      <c r="DA7" s="38">
        <v>88.27</v>
      </c>
      <c r="DB7" s="38">
        <v>87</v>
      </c>
      <c r="DC7" s="38">
        <v>64.14</v>
      </c>
      <c r="DD7" s="38">
        <v>61.37</v>
      </c>
      <c r="DE7" s="38">
        <v>61.3</v>
      </c>
      <c r="DF7" s="38">
        <v>84.17</v>
      </c>
      <c r="DG7" s="38">
        <v>83.35</v>
      </c>
      <c r="DH7" s="38">
        <v>95.2</v>
      </c>
      <c r="DI7" s="38">
        <v>25.4</v>
      </c>
      <c r="DJ7" s="38">
        <v>24.46</v>
      </c>
      <c r="DK7" s="38">
        <v>26.35</v>
      </c>
      <c r="DL7" s="38">
        <v>29.13</v>
      </c>
      <c r="DM7" s="38">
        <v>31.56</v>
      </c>
      <c r="DN7" s="38">
        <v>16.43</v>
      </c>
      <c r="DO7" s="38">
        <v>17.739999999999998</v>
      </c>
      <c r="DP7" s="38">
        <v>14.42</v>
      </c>
      <c r="DQ7" s="38">
        <v>26.81</v>
      </c>
      <c r="DR7" s="38">
        <v>26.06</v>
      </c>
      <c r="DS7" s="38">
        <v>38.6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5.64</v>
      </c>
      <c r="EE7" s="38">
        <v>0</v>
      </c>
      <c r="EF7" s="38">
        <v>2.4700000000000002</v>
      </c>
      <c r="EG7" s="38">
        <v>1.17</v>
      </c>
      <c r="EH7" s="38">
        <v>2.29</v>
      </c>
      <c r="EI7" s="38">
        <v>2.42</v>
      </c>
      <c r="EJ7" s="38">
        <v>0.17</v>
      </c>
      <c r="EK7" s="38">
        <v>0.2</v>
      </c>
      <c r="EL7" s="38">
        <v>0.19</v>
      </c>
      <c r="EM7" s="38">
        <v>0.13</v>
      </c>
      <c r="EN7" s="38">
        <v>0.12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2020-01-29T00:49:22Z</cp:lastPrinted>
  <dcterms:created xsi:type="dcterms:W3CDTF">2019-12-05T04:42:30Z</dcterms:created>
  <dcterms:modified xsi:type="dcterms:W3CDTF">2020-02-06T07:18:01Z</dcterms:modified>
  <cp:category/>
</cp:coreProperties>
</file>