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1\上下水道課\★★★nakamura\31 業務\R1　調査報告・雑資料関係\020128　経営比較分析表\"/>
    </mc:Choice>
  </mc:AlternateContent>
  <xr:revisionPtr revIDLastSave="0" documentId="13_ncr:1_{2809B1E3-964A-4452-B446-6CC01E71AA3F}" xr6:coauthVersionLast="43" xr6:coauthVersionMax="43" xr10:uidLastSave="{00000000-0000-0000-0000-000000000000}"/>
  <workbookProtection workbookAlgorithmName="SHA-512" workbookHashValue="JFhTophrLsvQnQg5VP4HlsUuLa/bBR1ZxYSB606izt5cGHoP1nCqpc6+r6A3pVnzKsbXB7TkZXBQTEcVisZ1eQ==" workbookSaltValue="m1MVSClRzSV1SDqJ7Cvcd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<sst xmlns="http://schemas.openxmlformats.org/spreadsheetml/2006/main" count="229" uniqueCount="114">
  <si>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</si>
  <si>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</si>
  <si>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</si>
  <si>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</si>
  <si>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</si>
  <si>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</si>
  <si>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</si>
  <si>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</si>
  <si>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</si>
  <si>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</si>
  <si>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</si>
  <si>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</si>
  <si>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</si>
  <si>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</si>
  <si>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</si>
  <si>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</si>
  <si>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</si>
  <si>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</si>
  <si>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</si>
  <si>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</si>
  <si>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</si>
  <si>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</si>
  <si>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</si>
  <si>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</si>
  <si>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</si>
  <si>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</si>
  <si>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</si>
  <si>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</si>
  <si>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</si>
  <si>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</si>
  <si>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</si>
  <si>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</si>
  <si>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</si>
  <si>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</si>
  <si>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</si>
  <si>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</si>
  <si>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</si>
  <si>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</si>
  <si>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</si>
  <si>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</si>
  <si>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</si>
  <si>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</si>
  <si>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</si>
  <si>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</si>
  <si>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</si>
  <si>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</si>
  <si>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</si>
  <si>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</si>
  <si>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</si>
  <si>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</si>
  <si>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</si>
  <si>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</si>
  <si>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</si>
  <si>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</si>
  <si>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</si>
  <si>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</si>
  <si>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</si>
  <si>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</si>
  <si>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</si>
  <si>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</si>
  <si>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</si>
  <si>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</si>
  <si>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</si>
  <si>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</si>
  <si>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</si>
  <si>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</si>
  <si>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</si>
  <si>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</si>
  <si>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</si>
  <si>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</si>
  <si>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</si>
  <si>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</si>
  <si>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</si>
  <si>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</si>
  <si>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</si>
  <si>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</si>
  <si>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</si>
  <si>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</si>
  <si>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</si>
  <si>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</si>
  <si>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</si>
  <si>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</si>
  <si>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</si>
  <si>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</si>
  <si>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</si>
  <si>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</si>
  <si>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</si>
  <si>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</si>
  <si>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</si>
  <si>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</si>
  <si>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</si>
  <si>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</si>
  <si>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</si>
  <si>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</si>
  <si>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</si>
  <si>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</si>
  <si>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</si>
  <si>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</si>
  <si>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</si>
  <si>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</si>
  <si>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</si>
  <si>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</si>
  <si>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</si>
  <si>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</si>
  <si>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</si>
  <si>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</si>
  <si>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</si>
  <si>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</si>
  <si>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</si>
  <si>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</si>
  <si>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</si>
  <si>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特定環境保全公共下水道は、平成14年に供用開始し、平成30年で供用開始から16年が経過している。
　管渠については、標準耐用年数50年を経過しているものが無い。しかし、腐食の恐れのある管渠やマンホールポンプなどといった箇所については、5年に1回の割合で調査・点検を実施するなどし、最適な対策手法で延命化を図る。
　今後は、下水道ストックマネジメント計画を策定することで、下水道施設全体の中長期的な施設の状態を予測しながら維持管理、改築を一体的に捉えて管理し、下水道施設の持続的な機能を確保及びライフサイクルコストの低減を図る必要がある。</t>
    <rPh sb="1" eb="3">
      <t>トクテイ</t>
    </rPh>
    <rPh sb="3" eb="5">
      <t>カンキョウ</t>
    </rPh>
    <rPh sb="5" eb="7">
      <t>ホゼン</t>
    </rPh>
    <rPh sb="7" eb="9">
      <t>コウキョウ</t>
    </rPh>
    <rPh sb="110" eb="112">
      <t>カショ</t>
    </rPh>
    <rPh sb="141" eb="143">
      <t>サイテキ</t>
    </rPh>
    <rPh sb="144" eb="146">
      <t>タイサク</t>
    </rPh>
    <rPh sb="146" eb="148">
      <t>シュホウ</t>
    </rPh>
    <phoneticPr fontId="4"/>
  </si>
  <si>
    <t>　特定環境保全公共下水道の経営健全化・効率化に向けての取組、水洗化率向上については、ホームページや広報誌等において下水道への接続を促し、その他支援事業と連携し接続率向上に努める。また、使用料等の未納額解消については、徴収事務の強化に努める必要がある。
　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適正化について審議検討する必要がある。下水道事業を将来に渡って安定的に継続していくため、町の財政負担を少しでも軽減し経営健全化に向けた取組が必要である。</t>
    <rPh sb="1" eb="3">
      <t>トクテイ</t>
    </rPh>
    <rPh sb="3" eb="5">
      <t>カンキョウ</t>
    </rPh>
    <rPh sb="5" eb="7">
      <t>ホゼン</t>
    </rPh>
    <rPh sb="7" eb="9">
      <t>コウキョウ</t>
    </rPh>
    <rPh sb="9" eb="12">
      <t>ゲスイドウ</t>
    </rPh>
    <rPh sb="34" eb="36">
      <t>コウジョウ</t>
    </rPh>
    <rPh sb="52" eb="53">
      <t>ナド</t>
    </rPh>
    <rPh sb="70" eb="71">
      <t>タ</t>
    </rPh>
    <rPh sb="71" eb="73">
      <t>シエン</t>
    </rPh>
    <rPh sb="73" eb="75">
      <t>ジギョウ</t>
    </rPh>
    <rPh sb="79" eb="81">
      <t>セツゾク</t>
    </rPh>
    <rPh sb="81" eb="82">
      <t>リツ</t>
    </rPh>
    <rPh sb="116" eb="117">
      <t>ツト</t>
    </rPh>
    <rPh sb="119" eb="121">
      <t>ヒツヨウ</t>
    </rPh>
    <rPh sb="262" eb="264">
      <t>テキセイ</t>
    </rPh>
    <rPh sb="264" eb="265">
      <t>カ</t>
    </rPh>
    <rPh sb="269" eb="271">
      <t>シンギ</t>
    </rPh>
    <rPh sb="271" eb="273">
      <t>ケントウ</t>
    </rPh>
    <phoneticPr fontId="4"/>
  </si>
  <si>
    <t>　経営は、依然として多額の一般会計繰入金によって賄われているため良い経営状況とは言えない。また、県内においても使用料設定の低さにより使用料収入の経費回収率も類似団体平均値より低い。
　汚水処理原価については、決算状況調査の費用項目等の整理見直しにより経営が改善したように見えるが経費を控除する前で比較すると実質的な赤字経営は変わってはいない。今後も計画的な管渠整備の進捗と水洗化率に伴い減少傾向になると思われるが、本質的な経費回収率が低いことには変わらないことから、経費削減や使用料の適正化等の対策を図ることが早急の課題と思われる。
　水洗化率については、処理区内における水洗化が類似団体と比較しても低い状況である。水洗化について、下水道整備区域における接続率について伸び悩んでいるところだが、高齢世帯や低所得世帯など、また空き家などといった未加入者が要因と考えられる。接続率は、公共用水域の水質保全に直結する問題でもあるため、接続率の増加に向けた取り組みが重要である。</t>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48" eb="50">
      <t>ケンナイ</t>
    </rPh>
    <rPh sb="55" eb="58">
      <t>シヨウリョウ</t>
    </rPh>
    <rPh sb="58" eb="60">
      <t>セッテイ</t>
    </rPh>
    <rPh sb="61" eb="62">
      <t>ヒク</t>
    </rPh>
    <rPh sb="66" eb="69">
      <t>シヨウリョウ</t>
    </rPh>
    <rPh sb="69" eb="71">
      <t>シュウニュウ</t>
    </rPh>
    <rPh sb="72" eb="74">
      <t>ケイヒ</t>
    </rPh>
    <rPh sb="74" eb="76">
      <t>カイシュウ</t>
    </rPh>
    <rPh sb="76" eb="77">
      <t>リツ</t>
    </rPh>
    <rPh sb="78" eb="80">
      <t>ルイジ</t>
    </rPh>
    <rPh sb="80" eb="82">
      <t>ダンタイ</t>
    </rPh>
    <rPh sb="82" eb="85">
      <t>ヘイキンチ</t>
    </rPh>
    <rPh sb="87" eb="88">
      <t>ヒク</t>
    </rPh>
    <rPh sb="92" eb="94">
      <t>オスイ</t>
    </rPh>
    <rPh sb="94" eb="96">
      <t>ショリ</t>
    </rPh>
    <rPh sb="96" eb="98">
      <t>ゲンカ</t>
    </rPh>
    <rPh sb="104" eb="106">
      <t>ケッサン</t>
    </rPh>
    <rPh sb="106" eb="108">
      <t>ジョウキョウ</t>
    </rPh>
    <rPh sb="108" eb="110">
      <t>チョウサ</t>
    </rPh>
    <rPh sb="111" eb="113">
      <t>ヒヨウ</t>
    </rPh>
    <rPh sb="113" eb="115">
      <t>コウモク</t>
    </rPh>
    <rPh sb="115" eb="116">
      <t>トウ</t>
    </rPh>
    <rPh sb="117" eb="119">
      <t>セイリ</t>
    </rPh>
    <rPh sb="119" eb="121">
      <t>ミナオ</t>
    </rPh>
    <rPh sb="125" eb="127">
      <t>ケイエイ</t>
    </rPh>
    <rPh sb="128" eb="130">
      <t>カイゼン</t>
    </rPh>
    <rPh sb="135" eb="136">
      <t>ミ</t>
    </rPh>
    <rPh sb="139" eb="141">
      <t>ケイヒ</t>
    </rPh>
    <rPh sb="142" eb="144">
      <t>コウジョ</t>
    </rPh>
    <rPh sb="146" eb="147">
      <t>マエ</t>
    </rPh>
    <rPh sb="148" eb="150">
      <t>ヒカク</t>
    </rPh>
    <rPh sb="153" eb="156">
      <t>ジッシツテキ</t>
    </rPh>
    <rPh sb="157" eb="159">
      <t>アカジ</t>
    </rPh>
    <rPh sb="159" eb="161">
      <t>ケイエイ</t>
    </rPh>
    <rPh sb="162" eb="163">
      <t>カ</t>
    </rPh>
    <rPh sb="171" eb="173">
      <t>コンゴ</t>
    </rPh>
    <rPh sb="174" eb="177">
      <t>ケイカクテキ</t>
    </rPh>
    <rPh sb="178" eb="180">
      <t>カンキョ</t>
    </rPh>
    <rPh sb="180" eb="182">
      <t>セイビ</t>
    </rPh>
    <rPh sb="183" eb="185">
      <t>シンチョク</t>
    </rPh>
    <rPh sb="186" eb="189">
      <t>スイセンカ</t>
    </rPh>
    <rPh sb="189" eb="190">
      <t>リツ</t>
    </rPh>
    <rPh sb="191" eb="192">
      <t>トモナ</t>
    </rPh>
    <rPh sb="193" eb="195">
      <t>ゲンショウ</t>
    </rPh>
    <rPh sb="195" eb="197">
      <t>ケイコウ</t>
    </rPh>
    <rPh sb="201" eb="202">
      <t>オモ</t>
    </rPh>
    <rPh sb="207" eb="210">
      <t>ホンシツテキ</t>
    </rPh>
    <rPh sb="211" eb="213">
      <t>ケイヒ</t>
    </rPh>
    <rPh sb="213" eb="215">
      <t>カイシュウ</t>
    </rPh>
    <rPh sb="215" eb="216">
      <t>リツ</t>
    </rPh>
    <rPh sb="217" eb="218">
      <t>ヒク</t>
    </rPh>
    <rPh sb="223" eb="224">
      <t>カ</t>
    </rPh>
    <rPh sb="233" eb="235">
      <t>ケイヒ</t>
    </rPh>
    <rPh sb="235" eb="237">
      <t>サクゲン</t>
    </rPh>
    <rPh sb="238" eb="241">
      <t>シヨウリョウ</t>
    </rPh>
    <rPh sb="242" eb="245">
      <t>テキセイカ</t>
    </rPh>
    <rPh sb="245" eb="246">
      <t>トウ</t>
    </rPh>
    <rPh sb="247" eb="249">
      <t>タイサク</t>
    </rPh>
    <rPh sb="250" eb="251">
      <t>ハカ</t>
    </rPh>
    <rPh sb="255" eb="257">
      <t>サッキュウ</t>
    </rPh>
    <rPh sb="258" eb="260">
      <t>カダイ</t>
    </rPh>
    <rPh sb="261" eb="262">
      <t>オモ</t>
    </rPh>
    <rPh sb="268" eb="271">
      <t>スイセンカ</t>
    </rPh>
    <rPh sb="271" eb="272">
      <t>リツ</t>
    </rPh>
    <rPh sb="278" eb="280">
      <t>ショリ</t>
    </rPh>
    <rPh sb="280" eb="281">
      <t>ク</t>
    </rPh>
    <rPh sb="281" eb="282">
      <t>ナイ</t>
    </rPh>
    <rPh sb="286" eb="289">
      <t>スイセンカ</t>
    </rPh>
    <rPh sb="290" eb="292">
      <t>ルイジ</t>
    </rPh>
    <rPh sb="292" eb="294">
      <t>ダンタイ</t>
    </rPh>
    <rPh sb="295" eb="297">
      <t>ヒカク</t>
    </rPh>
    <rPh sb="300" eb="301">
      <t>ヒク</t>
    </rPh>
    <rPh sb="302" eb="304">
      <t>ジョウキョウ</t>
    </rPh>
    <rPh sb="308" eb="311">
      <t>スイセンカ</t>
    </rPh>
    <rPh sb="316" eb="319">
      <t>ゲスイドウ</t>
    </rPh>
    <rPh sb="319" eb="321">
      <t>セイビ</t>
    </rPh>
    <rPh sb="321" eb="323">
      <t>クイキ</t>
    </rPh>
    <rPh sb="327" eb="329">
      <t>セツゾク</t>
    </rPh>
    <rPh sb="329" eb="330">
      <t>リツ</t>
    </rPh>
    <rPh sb="334" eb="335">
      <t>ノ</t>
    </rPh>
    <rPh sb="336" eb="337">
      <t>ナヤ</t>
    </rPh>
    <rPh sb="355" eb="357">
      <t>セタイ</t>
    </rPh>
    <rPh sb="362" eb="363">
      <t>ア</t>
    </rPh>
    <rPh sb="364" eb="365">
      <t>ヤ</t>
    </rPh>
    <rPh sb="371" eb="375">
      <t>ミカニュウシャ</t>
    </rPh>
    <rPh sb="376" eb="378">
      <t>ヨウイン</t>
    </rPh>
    <rPh sb="379" eb="380">
      <t>カンガ</t>
    </rPh>
    <rPh sb="385" eb="387">
      <t>セツゾク</t>
    </rPh>
    <rPh sb="387" eb="388">
      <t>リツ</t>
    </rPh>
    <rPh sb="390" eb="392">
      <t>コウキョウ</t>
    </rPh>
    <rPh sb="392" eb="393">
      <t>ヨウ</t>
    </rPh>
    <rPh sb="393" eb="395">
      <t>スイイキ</t>
    </rPh>
    <rPh sb="396" eb="398">
      <t>スイシツ</t>
    </rPh>
    <rPh sb="398" eb="400">
      <t>ホゼン</t>
    </rPh>
    <rPh sb="401" eb="403">
      <t>チョッケツ</t>
    </rPh>
    <rPh sb="405" eb="407">
      <t>モンダイ</t>
    </rPh>
    <rPh sb="414" eb="416">
      <t>セツゾク</t>
    </rPh>
    <rPh sb="416" eb="417">
      <t>リツ</t>
    </rPh>
    <rPh sb="418" eb="420">
      <t>ゾウカ</t>
    </rPh>
    <rPh sb="421" eb="422">
      <t>ム</t>
    </rPh>
    <rPh sb="424" eb="425">
      <t>ト</t>
    </rPh>
    <rPh sb="426" eb="427">
      <t>ク</t>
    </rPh>
    <rPh sb="429" eb="43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</si>
</sst>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B-4C25-B23E-2FC4E9AF8A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0EDB-4C25-B23E-2FC4E9AF8A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28.14</c:v>
                </c:pt>
                <c:pt idx="1">
                  <c:v>26.36</c:v>
                </c:pt>
                <c:pt idx="2">
                  <c:v>23.14</c:v>
                </c:pt>
                <c:pt idx="3">
                  <c:v>0</c:v>
                </c:pt>
                <c:pt idx="4">
                  <c:v>28.79</c:v>
                </c:pt>
              </c:numCache>
            </c:numRef>
          </c:val>
          <c:extLst>
            <c:ext xmlns:c16="http://schemas.microsoft.com/office/drawing/2014/chart" uri="{C3380CC4-5D6E-409C-BE32-E72D297353CC}">
              <c16:uniqueId val="{00000000-7A02-46B6-9E95-18B76E2345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7A02-46B6-9E95-18B76E2345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74.599999999999994</c:v>
                </c:pt>
                <c:pt idx="1">
                  <c:v>77.02</c:v>
                </c:pt>
                <c:pt idx="2">
                  <c:v>76.05</c:v>
                </c:pt>
                <c:pt idx="3">
                  <c:v>76.11</c:v>
                </c:pt>
                <c:pt idx="4">
                  <c:v>76.349999999999994</c:v>
                </c:pt>
              </c:numCache>
            </c:numRef>
          </c:val>
          <c:extLst>
            <c:ext xmlns:c16="http://schemas.microsoft.com/office/drawing/2014/chart" uri="{C3380CC4-5D6E-409C-BE32-E72D297353CC}">
              <c16:uniqueId val="{00000000-9E01-4D79-B469-94C607543B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9E01-4D79-B469-94C607543B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40.590000000000003</c:v>
                </c:pt>
                <c:pt idx="1">
                  <c:v>40.78</c:v>
                </c:pt>
                <c:pt idx="2">
                  <c:v>39.67</c:v>
                </c:pt>
                <c:pt idx="3">
                  <c:v>96.46</c:v>
                </c:pt>
                <c:pt idx="4">
                  <c:v>98.94</c:v>
                </c:pt>
              </c:numCache>
            </c:numRef>
          </c:val>
          <c:extLst>
            <c:ext xmlns:c16="http://schemas.microsoft.com/office/drawing/2014/chart" uri="{C3380CC4-5D6E-409C-BE32-E72D297353CC}">
              <c16:uniqueId val="{00000000-DACE-4FD2-A26C-41D07975A2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E-4FD2-A26C-41D07975A2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9-429B-A974-38A2157059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9-429B-A974-38A2157059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1-4D97-99E5-B89082D4C0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1-4D97-99E5-B89082D4C0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3B-4EAB-9FB2-5D458975C8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3B-4EAB-9FB2-5D458975C8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0-482A-8488-CAA22A73ED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0-482A-8488-CAA22A73ED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5491.88</c:v>
                </c:pt>
                <c:pt idx="1">
                  <c:v>4991.8599999999997</c:v>
                </c:pt>
                <c:pt idx="2">
                  <c:v>4518.26</c:v>
                </c:pt>
                <c:pt idx="3">
                  <c:v>4139.71</c:v>
                </c:pt>
                <c:pt idx="4">
                  <c:v>4033.85</c:v>
                </c:pt>
              </c:numCache>
            </c:numRef>
          </c:val>
          <c:extLst>
            <c:ext xmlns:c16="http://schemas.microsoft.com/office/drawing/2014/chart" uri="{C3380CC4-5D6E-409C-BE32-E72D297353CC}">
              <c16:uniqueId val="{00000000-1CAC-4B89-A16C-FA4542D73D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1CAC-4B89-A16C-FA4542D73D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16.78</c:v>
                </c:pt>
                <c:pt idx="1">
                  <c:v>16.32</c:v>
                </c:pt>
                <c:pt idx="2">
                  <c:v>16.62</c:v>
                </c:pt>
                <c:pt idx="3">
                  <c:v>67.12</c:v>
                </c:pt>
                <c:pt idx="4">
                  <c:v>55.97</c:v>
                </c:pt>
              </c:numCache>
            </c:numRef>
          </c:val>
          <c:extLst>
            <c:ext xmlns:c16="http://schemas.microsoft.com/office/drawing/2014/chart" uri="{C3380CC4-5D6E-409C-BE32-E72D297353CC}">
              <c16:uniqueId val="{00000000-302B-4252-B0E0-1F44AE007F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302B-4252-B0E0-1F44AE007F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813.3</c:v>
                </c:pt>
                <c:pt idx="1">
                  <c:v>837.3</c:v>
                </c:pt>
                <c:pt idx="2">
                  <c:v>824.29</c:v>
                </c:pt>
                <c:pt idx="3">
                  <c:v>202.63</c:v>
                </c:pt>
                <c:pt idx="4">
                  <c:v>245.06</c:v>
                </c:pt>
              </c:numCache>
            </c:numRef>
          </c:val>
          <c:extLst>
            <c:ext xmlns:c16="http://schemas.microsoft.com/office/drawing/2014/chart" uri="{C3380CC4-5D6E-409C-BE32-E72D297353CC}">
              <c16:uniqueId val="{00000000-4893-41FD-B107-FDEABEF494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4893-41FD-B107-FDEABEF494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青森県　七戸町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特定環境保全公共下水道</v>
      </c>
      <c r="Q8" s="83"/>
      <c r="R8" s="83"/>
      <c r="S8" s="83"/>
      <c r="T8" s="83"/>
      <c r="U8" s="83"/>
      <c r="V8" s="83"/>
      <c r="W8" s="83" t="str">
        <f>データ!L6</f>
        <v>D2</v>
      </c>
      <c r="X8" s="83"/>
      <c r="Y8" s="83"/>
      <c r="Z8" s="83"/>
      <c r="AA8" s="83"/>
      <c r="AB8" s="83"/>
      <c r="AC8" s="83"/>
      <c r="AD8" s="84" t="str">
        <f>データ!$M$6</f>
        <v>非設置</v>
      </c>
      <c r="AE8" s="84"/>
      <c r="AF8" s="84"/>
      <c r="AG8" s="84"/>
      <c r="AH8" s="84"/>
      <c r="AI8" s="84"/>
      <c r="AJ8" s="84"/>
      <c r="AK8" s="3"/>
      <c r="AL8" s="80">
        <f>データ!S6</f>
        <v>15825</v>
      </c>
      <c r="AM8" s="80"/>
      <c r="AN8" s="80"/>
      <c r="AO8" s="80"/>
      <c r="AP8" s="80"/>
      <c r="AQ8" s="80"/>
      <c r="AR8" s="80"/>
      <c r="AS8" s="80"/>
      <c r="AT8" s="79">
        <f>データ!T6</f>
        <v>337.23</v>
      </c>
      <c r="AU8" s="79"/>
      <c r="AV8" s="79"/>
      <c r="AW8" s="79"/>
      <c r="AX8" s="79"/>
      <c r="AY8" s="79"/>
      <c r="AZ8" s="79"/>
      <c r="BA8" s="79"/>
      <c r="BB8" s="79">
        <f>データ!U6</f>
        <v>46.93</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12.95</v>
      </c>
      <c r="Q10" s="79"/>
      <c r="R10" s="79"/>
      <c r="S10" s="79"/>
      <c r="T10" s="79"/>
      <c r="U10" s="79"/>
      <c r="V10" s="79"/>
      <c r="W10" s="79">
        <f>データ!Q6</f>
        <v>111.51</v>
      </c>
      <c r="X10" s="79"/>
      <c r="Y10" s="79"/>
      <c r="Z10" s="79"/>
      <c r="AA10" s="79"/>
      <c r="AB10" s="79"/>
      <c r="AC10" s="79"/>
      <c r="AD10" s="80">
        <f>データ!R6</f>
        <v>2592</v>
      </c>
      <c r="AE10" s="80"/>
      <c r="AF10" s="80"/>
      <c r="AG10" s="80"/>
      <c r="AH10" s="80"/>
      <c r="AI10" s="80"/>
      <c r="AJ10" s="80"/>
      <c r="AK10" s="2"/>
      <c r="AL10" s="80">
        <f>データ!V6</f>
        <v>2021</v>
      </c>
      <c r="AM10" s="80"/>
      <c r="AN10" s="80"/>
      <c r="AO10" s="80"/>
      <c r="AP10" s="80"/>
      <c r="AQ10" s="80"/>
      <c r="AR10" s="80"/>
      <c r="AS10" s="80"/>
      <c r="AT10" s="79">
        <f>データ!W6</f>
        <v>1.7</v>
      </c>
      <c r="AU10" s="79"/>
      <c r="AV10" s="79"/>
      <c r="AW10" s="79"/>
      <c r="AX10" s="79"/>
      <c r="AY10" s="79"/>
      <c r="AZ10" s="79"/>
      <c r="BA10" s="79"/>
      <c r="BB10" s="79">
        <f>データ!X6</f>
        <v>1188.82</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kdk2qJQwWBkUEltSe6k0jpJxYdm/OI1N9l12/+0VuKDLzT96FcAkPx2MhLrgo2FuJjiBj85qphhDX4rNRU3fEw==" saltValue="A8tXzahXIdQjdm+83eXd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24023</v>
      </c>
      <c r="D6" s="33">
        <f t="shared" si="3"/>
        <v>47</v>
      </c>
      <c r="E6" s="33">
        <f t="shared" si="3"/>
        <v>17</v>
      </c>
      <c r="F6" s="33">
        <f t="shared" si="3"/>
        <v>4</v>
      </c>
      <c r="G6" s="33">
        <f t="shared" si="3"/>
        <v>0</v>
      </c>
      <c r="H6" s="33" t="str">
        <f t="shared" si="3"/>
        <v>青森県　七戸町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12.95</v>
      </c>
      <c r="Q6" s="34">
        <f t="shared" si="3"/>
        <v>111.51</v>
      </c>
      <c r="R6" s="34">
        <f t="shared" si="3"/>
        <v>2592</v>
      </c>
      <c r="S6" s="34">
        <f t="shared" si="3"/>
        <v>15825</v>
      </c>
      <c r="T6" s="34">
        <f t="shared" si="3"/>
        <v>337.23</v>
      </c>
      <c r="U6" s="34">
        <f t="shared" si="3"/>
        <v>46.93</v>
      </c>
      <c r="V6" s="34">
        <f t="shared" si="3"/>
        <v>2021</v>
      </c>
      <c r="W6" s="34">
        <f t="shared" si="3"/>
        <v>1.7</v>
      </c>
      <c r="X6" s="34">
        <f t="shared" si="3"/>
        <v>1188.82</v>
      </c>
      <c r="Y6" s="35">
        <f>IF(Y7="",NA(),Y7)</f>
        <v>40.590000000000003</v>
      </c>
      <c r="Z6" s="35">
        <f t="shared" ref="Z6:AH6" si="4">IF(Z7="",NA(),Z7)</f>
        <v>40.78</v>
      </c>
      <c r="AA6" s="35">
        <f t="shared" si="4"/>
        <v>39.67</v>
      </c>
      <c r="AB6" s="35">
        <f t="shared" si="4"/>
        <v>96.46</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5491.88</v>
      </c>
      <c r="BG6" s="35">
        <f t="shared" ref="BG6:BO6" si="7">IF(BG7="",NA(),BG7)</f>
        <v>4991.8599999999997</v>
      </c>
      <c r="BH6" s="35">
        <f t="shared" si="7"/>
        <v>4518.26</v>
      </c>
      <c r="BI6" s="35">
        <f t="shared" si="7"/>
        <v>4139.71</v>
      </c>
      <c r="BJ6" s="35">
        <f t="shared" si="7"/>
        <v>4033.85</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16.78</v>
      </c>
      <c r="BR6" s="35">
        <f t="shared" ref="BR6:BZ6" si="8">IF(BR7="",NA(),BR7)</f>
        <v>16.32</v>
      </c>
      <c r="BS6" s="35">
        <f t="shared" si="8"/>
        <v>16.62</v>
      </c>
      <c r="BT6" s="35">
        <f t="shared" si="8"/>
        <v>67.12</v>
      </c>
      <c r="BU6" s="35">
        <f t="shared" si="8"/>
        <v>55.97</v>
      </c>
      <c r="BV6" s="35">
        <f t="shared" si="8"/>
        <v>50.54</v>
      </c>
      <c r="BW6" s="35">
        <f t="shared" si="8"/>
        <v>49.22</v>
      </c>
      <c r="BX6" s="35">
        <f t="shared" si="8"/>
        <v>53.7</v>
      </c>
      <c r="BY6" s="35">
        <f t="shared" si="8"/>
        <v>74.3</v>
      </c>
      <c r="BZ6" s="35">
        <f t="shared" si="8"/>
        <v>72.260000000000005</v>
      </c>
      <c r="CA6" s="34" t="str">
        <f>IF(CA7="","",IF(CA7="-","【-】","【"&amp;SUBSTITUTE(TEXT(CA7,"#,##0.00"),"-","△")&amp;"】"))</f>
        <v>【74.48】</v>
      </c>
      <c r="CB6" s="35">
        <f>IF(CB7="",NA(),CB7)</f>
        <v>813.3</v>
      </c>
      <c r="CC6" s="35">
        <f t="shared" ref="CC6:CK6" si="9">IF(CC7="",NA(),CC7)</f>
        <v>837.3</v>
      </c>
      <c r="CD6" s="35">
        <f t="shared" si="9"/>
        <v>824.29</v>
      </c>
      <c r="CE6" s="35">
        <f t="shared" si="9"/>
        <v>202.63</v>
      </c>
      <c r="CF6" s="35">
        <f t="shared" si="9"/>
        <v>245.06</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28.14</v>
      </c>
      <c r="CN6" s="35">
        <f t="shared" ref="CN6:CV6" si="10">IF(CN7="",NA(),CN7)</f>
        <v>26.36</v>
      </c>
      <c r="CO6" s="35">
        <f t="shared" si="10"/>
        <v>23.14</v>
      </c>
      <c r="CP6" s="35" t="str">
        <f t="shared" si="10"/>
        <v>-</v>
      </c>
      <c r="CQ6" s="35">
        <f t="shared" si="10"/>
        <v>28.79</v>
      </c>
      <c r="CR6" s="35">
        <f t="shared" si="10"/>
        <v>34.74</v>
      </c>
      <c r="CS6" s="35">
        <f t="shared" si="10"/>
        <v>36.65</v>
      </c>
      <c r="CT6" s="35">
        <f t="shared" si="10"/>
        <v>37.72</v>
      </c>
      <c r="CU6" s="35">
        <f t="shared" si="10"/>
        <v>43.36</v>
      </c>
      <c r="CV6" s="35">
        <f t="shared" si="10"/>
        <v>42.56</v>
      </c>
      <c r="CW6" s="34" t="str">
        <f>IF(CW7="","",IF(CW7="-","【-】","【"&amp;SUBSTITUTE(TEXT(CW7,"#,##0.00"),"-","△")&amp;"】"))</f>
        <v>【42.82】</v>
      </c>
      <c r="CX6" s="35">
        <f>IF(CX7="",NA(),CX7)</f>
        <v>74.599999999999994</v>
      </c>
      <c r="CY6" s="35">
        <f t="shared" ref="CY6:DG6" si="11">IF(CY7="",NA(),CY7)</f>
        <v>77.02</v>
      </c>
      <c r="CZ6" s="35">
        <f t="shared" si="11"/>
        <v>76.05</v>
      </c>
      <c r="DA6" s="35">
        <f t="shared" si="11"/>
        <v>76.11</v>
      </c>
      <c r="DB6" s="35">
        <f t="shared" si="11"/>
        <v>76.349999999999994</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24023</v>
      </c>
      <c r="D7" s="37">
        <v>47</v>
      </c>
      <c r="E7" s="37">
        <v>17</v>
      </c>
      <c r="F7" s="37">
        <v>4</v>
      </c>
      <c r="G7" s="37">
        <v>0</v>
      </c>
      <c r="H7" s="37" t="s">
        <v>98</v>
      </c>
      <c r="I7" s="37" t="s">
        <v>99</v>
      </c>
      <c r="J7" s="37" t="s">
        <v>100</v>
      </c>
      <c r="K7" s="37" t="s">
        <v>101</v>
      </c>
      <c r="L7" s="37" t="s">
        <v>102</v>
      </c>
      <c r="M7" s="37" t="s">
        <v>103</v>
      </c>
      <c r="N7" s="38" t="s">
        <v>104</v>
      </c>
      <c r="O7" s="38" t="s">
        <v>105</v>
      </c>
      <c r="P7" s="38">
        <v>12.95</v>
      </c>
      <c r="Q7" s="38">
        <v>111.51</v>
      </c>
      <c r="R7" s="38">
        <v>2592</v>
      </c>
      <c r="S7" s="38">
        <v>15825</v>
      </c>
      <c r="T7" s="38">
        <v>337.23</v>
      </c>
      <c r="U7" s="38">
        <v>46.93</v>
      </c>
      <c r="V7" s="38">
        <v>2021</v>
      </c>
      <c r="W7" s="38">
        <v>1.7</v>
      </c>
      <c r="X7" s="38">
        <v>1188.82</v>
      </c>
      <c r="Y7" s="38">
        <v>40.590000000000003</v>
      </c>
      <c r="Z7" s="38">
        <v>40.78</v>
      </c>
      <c r="AA7" s="38">
        <v>39.67</v>
      </c>
      <c r="AB7" s="38">
        <v>96.46</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5491.88</v>
      </c>
      <c r="BG7" s="38">
        <v>4991.8599999999997</v>
      </c>
      <c r="BH7" s="38">
        <v>4518.26</v>
      </c>
      <c r="BI7" s="38">
        <v>4139.71</v>
      </c>
      <c r="BJ7" s="38">
        <v>4033.85</v>
      </c>
      <c r="BK7" s="38">
        <v>1671.86</v>
      </c>
      <c r="BL7" s="38">
        <v>1673.47</v>
      </c>
      <c r="BM7" s="38">
        <v>1592.72</v>
      </c>
      <c r="BN7" s="38">
        <v>1243.71</v>
      </c>
      <c r="BO7" s="38">
        <v>1194.1500000000001</v>
      </c>
      <c r="BP7" s="38">
        <v>1209.4000000000001</v>
      </c>
      <c r="BQ7" s="38">
        <v>16.78</v>
      </c>
      <c r="BR7" s="38">
        <v>16.32</v>
      </c>
      <c r="BS7" s="38">
        <v>16.62</v>
      </c>
      <c r="BT7" s="38">
        <v>67.12</v>
      </c>
      <c r="BU7" s="38">
        <v>55.97</v>
      </c>
      <c r="BV7" s="38">
        <v>50.54</v>
      </c>
      <c r="BW7" s="38">
        <v>49.22</v>
      </c>
      <c r="BX7" s="38">
        <v>53.7</v>
      </c>
      <c r="BY7" s="38">
        <v>74.3</v>
      </c>
      <c r="BZ7" s="38">
        <v>72.260000000000005</v>
      </c>
      <c r="CA7" s="38">
        <v>74.48</v>
      </c>
      <c r="CB7" s="38">
        <v>813.3</v>
      </c>
      <c r="CC7" s="38">
        <v>837.3</v>
      </c>
      <c r="CD7" s="38">
        <v>824.29</v>
      </c>
      <c r="CE7" s="38">
        <v>202.63</v>
      </c>
      <c r="CF7" s="38">
        <v>245.06</v>
      </c>
      <c r="CG7" s="38">
        <v>320.36</v>
      </c>
      <c r="CH7" s="38">
        <v>332.02</v>
      </c>
      <c r="CI7" s="38">
        <v>300.35000000000002</v>
      </c>
      <c r="CJ7" s="38">
        <v>221.81</v>
      </c>
      <c r="CK7" s="38">
        <v>230.02</v>
      </c>
      <c r="CL7" s="38">
        <v>219.46</v>
      </c>
      <c r="CM7" s="38">
        <v>28.14</v>
      </c>
      <c r="CN7" s="38">
        <v>26.36</v>
      </c>
      <c r="CO7" s="38">
        <v>23.14</v>
      </c>
      <c r="CP7" s="38" t="s">
        <v>104</v>
      </c>
      <c r="CQ7" s="38">
        <v>28.79</v>
      </c>
      <c r="CR7" s="38">
        <v>34.74</v>
      </c>
      <c r="CS7" s="38">
        <v>36.65</v>
      </c>
      <c r="CT7" s="38">
        <v>37.72</v>
      </c>
      <c r="CU7" s="38">
        <v>43.36</v>
      </c>
      <c r="CV7" s="38">
        <v>42.56</v>
      </c>
      <c r="CW7" s="38">
        <v>42.82</v>
      </c>
      <c r="CX7" s="38">
        <v>74.599999999999994</v>
      </c>
      <c r="CY7" s="38">
        <v>77.02</v>
      </c>
      <c r="CZ7" s="38">
        <v>76.05</v>
      </c>
      <c r="DA7" s="38">
        <v>76.11</v>
      </c>
      <c r="DB7" s="38">
        <v>76.349999999999994</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哲也</cp:lastModifiedBy>
  <cp:lastPrinted>2020-01-15T00:19:10Z</cp:lastPrinted>
  <dcterms:created xsi:type="dcterms:W3CDTF">2019-12-05T05:10:00Z</dcterms:created>
  <dcterms:modified xsi:type="dcterms:W3CDTF">2020-02-06T02:31:32Z</dcterms:modified>
  <cp:category/>
</cp:coreProperties>
</file>