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4工務１(藤本)\My Document\02 上水関係\公営企業経営分析\06 R01(H31)\20200114_【提出期限1月30日】公営企業に係る経営比較分析表（平成30年度決算）の分析等について（病院事業以外）\報告\"/>
    </mc:Choice>
  </mc:AlternateContent>
  <workbookProtection workbookAlgorithmName="SHA-512" workbookHashValue="TeAaMqyNkHRQIYDeglPIloED56HIRJYeAWlF7ujy6vo0fAGima1srIbDMv7irPx1l2rOxiYAPYGe3jI7XbObJQ==" workbookSaltValue="Cp5GJAXTzM0V0XtHyt386g=="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<sst xmlns="http://schemas.openxmlformats.org/spreadsheetml/2006/main" count="228" uniqueCount="115">
  <si>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</si>
  <si>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</si>
  <si>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</si>
  <si>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</si>
  <si>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</si>
  <si>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</si>
  <si>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</si>
  <si>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</si>
  <si>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</si>
  <si>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</si>
  <si>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</si>
  <si>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</si>
  <si>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</si>
  <si>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</si>
  <si>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</si>
  <si>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</si>
  <si>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</si>
  <si>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</si>
  <si>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</si>
  <si>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</si>
  <si>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</si>
  <si>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</si>
  <si>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</si>
  <si>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</si>
  <si>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</si>
  <si>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</si>
  <si>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</si>
  <si>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</si>
  <si>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</si>
  <si>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</si>
  <si>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</si>
  <si>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</si>
  <si>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</si>
  <si>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</si>
  <si>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</si>
  <si>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</si>
  <si>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</si>
  <si>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</si>
  <si>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</si>
  <si>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</si>
  <si>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</si>
  <si>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</si>
  <si>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</si>
  <si>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</si>
  <si>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</si>
  <si>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</si>
  <si>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</si>
  <si>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</si>
  <si>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</si>
  <si>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</si>
  <si>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</si>
  <si>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</si>
  <si>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</si>
  <si>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</si>
  <si>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</si>
  <si>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</si>
  <si>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</si>
  <si>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</si>
  <si>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</si>
  <si>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</si>
  <si>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</si>
  <si>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</si>
  <si>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</si>
  <si>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</si>
  <si>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</si>
  <si>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</si>
  <si>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</si>
  <si>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</si>
  <si>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</si>
  <si>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</si>
  <si>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</si>
  <si>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</si>
  <si>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</si>
  <si>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</si>
  <si>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</si>
  <si>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</si>
  <si>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</si>
  <si>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</si>
  <si>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</si>
  <si>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</si>
  <si>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</si>
  <si>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</si>
  <si>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</si>
  <si>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</si>
  <si>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</si>
  <si>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</si>
  <si>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</si>
  <si>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</si>
  <si>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</si>
  <si>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</si>
  <si>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</si>
  <si>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</si>
  <si>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</si>
  <si>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</si>
  <si>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</si>
  <si>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</si>
  <si>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</si>
  <si>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</si>
  <si>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</si>
  <si>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</si>
  <si>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</si>
  <si>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</si>
  <si>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</si>
  <si>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</si>
  <si>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</si>
  <si>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</si>
  <si>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</si>
  <si>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</si>
  <si>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</si>
  <si>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</si>
  <si>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</si>
  <si>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</si>
  <si>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経営の健全性・効率性については、収益的収支比率が100％に近い数値となっているが、現状は昨年度までと同様に一般会計からの繰入金で多くを賄っており、現状維持が精一杯の状況である。
　汚水処理原価も全国平均並みに推移しており、企業債残高対事業規模比率も0％であるが、分流式下水道に係る経費での対応ですべてが公費負担となっていることが要因で、グラフ上は低い数値となっているが企業債の残高は多く残高をなるべく減らして一般会計からの繰入金に頼らない健全な経営にしたい。</t>
    <rPh sb="29" eb="30">
      <t>チカ</t>
    </rPh>
    <rPh sb="31" eb="33">
      <t>スウチ</t>
    </rPh>
    <phoneticPr fontId="4"/>
  </si>
  <si>
    <t>　同様に収支は黒字となっている。しかし現状は一般会計からの繰入金で多くを賄っているため、まだまだ健全性のある経営とは言えない状況にある。
　過疎化・少子高齢化が加速している現状で、経営の健全性に向けた対策を考え、加入率を向上させながら経営の継続不能とならないようにしていきたい。</t>
    <phoneticPr fontId="4"/>
  </si>
  <si>
    <t>　現施設は長寿命化対策に対応した管を使用しているが、併用となって来年度は全面供用開始後20年を経過することから老朽施設の補修、改良、更新が必要である。
　今後は最適整備計画を作成して計画的な老朽化対策をしていかなければいけない。</t>
    <rPh sb="77" eb="7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</si>
</sst>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45-478B-A832-1F7345FFD4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C45-478B-A832-1F7345FFD4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33.979999999999997</c:v>
                </c:pt>
                <c:pt idx="1">
                  <c:v>29.23</c:v>
                </c:pt>
                <c:pt idx="2">
                  <c:v>29.23</c:v>
                </c:pt>
                <c:pt idx="3">
                  <c:v>24.82</c:v>
                </c:pt>
                <c:pt idx="4">
                  <c:v>19.010000000000002</c:v>
                </c:pt>
              </c:numCache>
            </c:numRef>
          </c:val>
          <c:extLst>
            <c:ext xmlns:c16="http://schemas.microsoft.com/office/drawing/2014/chart" uri="{C3380CC4-5D6E-409C-BE32-E72D297353CC}">
              <c16:uniqueId val="{00000000-EEC4-475E-87A0-7F219E8270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EC4-475E-87A0-7F219E8270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76.959999999999994</c:v>
                </c:pt>
                <c:pt idx="1">
                  <c:v>77.53</c:v>
                </c:pt>
                <c:pt idx="2">
                  <c:v>78.849999999999994</c:v>
                </c:pt>
                <c:pt idx="3">
                  <c:v>85.2</c:v>
                </c:pt>
                <c:pt idx="4">
                  <c:v>53.25</c:v>
                </c:pt>
              </c:numCache>
            </c:numRef>
          </c:val>
          <c:extLst>
            <c:ext xmlns:c16="http://schemas.microsoft.com/office/drawing/2014/chart" uri="{C3380CC4-5D6E-409C-BE32-E72D297353CC}">
              <c16:uniqueId val="{00000000-7183-41C9-9794-E0B68BE8EF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183-41C9-9794-E0B68BE8EF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45.44</c:v>
                </c:pt>
                <c:pt idx="1">
                  <c:v>100.45</c:v>
                </c:pt>
                <c:pt idx="2">
                  <c:v>100.02</c:v>
                </c:pt>
                <c:pt idx="3">
                  <c:v>100.89</c:v>
                </c:pt>
                <c:pt idx="4">
                  <c:v>99.97</c:v>
                </c:pt>
              </c:numCache>
            </c:numRef>
          </c:val>
          <c:extLst>
            <c:ext xmlns:c16="http://schemas.microsoft.com/office/drawing/2014/chart" uri="{C3380CC4-5D6E-409C-BE32-E72D297353CC}">
              <c16:uniqueId val="{00000000-7BC2-44C3-B2DB-60E94CF7F1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C2-44C3-B2DB-60E94CF7F1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A3-4A96-B81A-B4725F25A3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A3-4A96-B81A-B4725F25A3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26-41AD-A900-C46F7FEFEE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26-41AD-A900-C46F7FEFEE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C-48C3-A158-392264EFCF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C-48C3-A158-392264EFCF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E-422A-A86D-D78CEE0082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E-422A-A86D-D78CEE0082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4505.58</c:v>
                </c:pt>
                <c:pt idx="1">
                  <c:v>0</c:v>
                </c:pt>
                <c:pt idx="2">
                  <c:v>0</c:v>
                </c:pt>
                <c:pt idx="3">
                  <c:v>0</c:v>
                </c:pt>
                <c:pt idx="4">
                  <c:v>0</c:v>
                </c:pt>
              </c:numCache>
            </c:numRef>
          </c:val>
          <c:extLst>
            <c:ext xmlns:c16="http://schemas.microsoft.com/office/drawing/2014/chart" uri="{C3380CC4-5D6E-409C-BE32-E72D297353CC}">
              <c16:uniqueId val="{00000000-C8CC-4251-B2A1-253101DF91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8CC-4251-B2A1-253101DF91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13.97</c:v>
                </c:pt>
                <c:pt idx="1">
                  <c:v>48.74</c:v>
                </c:pt>
                <c:pt idx="2">
                  <c:v>50.94</c:v>
                </c:pt>
                <c:pt idx="3">
                  <c:v>50.52</c:v>
                </c:pt>
                <c:pt idx="4">
                  <c:v>49.82</c:v>
                </c:pt>
              </c:numCache>
            </c:numRef>
          </c:val>
          <c:extLst>
            <c:ext xmlns:c16="http://schemas.microsoft.com/office/drawing/2014/chart" uri="{C3380CC4-5D6E-409C-BE32-E72D297353CC}">
              <c16:uniqueId val="{00000000-52D9-48CD-964F-8F3AF5FC14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2D9-48CD-964F-8F3AF5FC14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1003.58</c:v>
                </c:pt>
                <c:pt idx="1">
                  <c:v>289.23</c:v>
                </c:pt>
                <c:pt idx="2">
                  <c:v>280.70999999999998</c:v>
                </c:pt>
                <c:pt idx="3">
                  <c:v>284.83</c:v>
                </c:pt>
                <c:pt idx="4">
                  <c:v>287.22000000000003</c:v>
                </c:pt>
              </c:numCache>
            </c:numRef>
          </c:val>
          <c:extLst>
            <c:ext xmlns:c16="http://schemas.microsoft.com/office/drawing/2014/chart" uri="{C3380CC4-5D6E-409C-BE32-E72D297353CC}">
              <c16:uniqueId val="{00000000-3E09-4766-89B4-50F69DFCF6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E09-4766-89B4-50F69DFCF6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21" zoomScaleNormal="100" workbookViewId="0">
      <selection activeCell="AP65" sqref="AP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青森県　中泊町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11178</v>
      </c>
      <c r="AM8" s="68"/>
      <c r="AN8" s="68"/>
      <c r="AO8" s="68"/>
      <c r="AP8" s="68"/>
      <c r="AQ8" s="68"/>
      <c r="AR8" s="68"/>
      <c r="AS8" s="68"/>
      <c r="AT8" s="67">
        <f>データ!T6</f>
        <v>216.34</v>
      </c>
      <c r="AU8" s="67"/>
      <c r="AV8" s="67"/>
      <c r="AW8" s="67"/>
      <c r="AX8" s="67"/>
      <c r="AY8" s="67"/>
      <c r="AZ8" s="67"/>
      <c r="BA8" s="67"/>
      <c r="BB8" s="67">
        <f>データ!U6</f>
        <v>51.67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9.16</v>
      </c>
      <c r="Q10" s="67"/>
      <c r="R10" s="67"/>
      <c r="S10" s="67"/>
      <c r="T10" s="67"/>
      <c r="U10" s="67"/>
      <c r="V10" s="67"/>
      <c r="W10" s="67">
        <f>データ!Q6</f>
        <v>70.13</v>
      </c>
      <c r="X10" s="67"/>
      <c r="Y10" s="67"/>
      <c r="Z10" s="67"/>
      <c r="AA10" s="67"/>
      <c r="AB10" s="67"/>
      <c r="AC10" s="67"/>
      <c r="AD10" s="68">
        <f>データ!R6</f>
        <v>2646</v>
      </c>
      <c r="AE10" s="68"/>
      <c r="AF10" s="68"/>
      <c r="AG10" s="68"/>
      <c r="AH10" s="68"/>
      <c r="AI10" s="68"/>
      <c r="AJ10" s="68"/>
      <c r="AK10" s="2"/>
      <c r="AL10" s="68">
        <f>データ!V6</f>
        <v>1014</v>
      </c>
      <c r="AM10" s="68"/>
      <c r="AN10" s="68"/>
      <c r="AO10" s="68"/>
      <c r="AP10" s="68"/>
      <c r="AQ10" s="68"/>
      <c r="AR10" s="68"/>
      <c r="AS10" s="68"/>
      <c r="AT10" s="67">
        <f>データ!W6</f>
        <v>0.65</v>
      </c>
      <c r="AU10" s="67"/>
      <c r="AV10" s="67"/>
      <c r="AW10" s="67"/>
      <c r="AX10" s="67"/>
      <c r="AY10" s="67"/>
      <c r="AZ10" s="67"/>
      <c r="BA10" s="67"/>
      <c r="BB10" s="67">
        <f>データ!X6</f>
        <v>1560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oCIMFbY8XU1mQvXPuXH14KExCueJaJshR1RviEZCb2TFJ8G/V0uP/fwEm/YGQI1bUuN+qDOVfIX6d19d+Kl37w==" saltValue="fPdrcbwZ5zGNQ7zlmVCq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23876</v>
      </c>
      <c r="D6" s="33">
        <f t="shared" si="3"/>
        <v>47</v>
      </c>
      <c r="E6" s="33">
        <f t="shared" si="3"/>
        <v>17</v>
      </c>
      <c r="F6" s="33">
        <f t="shared" si="3"/>
        <v>5</v>
      </c>
      <c r="G6" s="33">
        <f t="shared" si="3"/>
        <v>0</v>
      </c>
      <c r="H6" s="33" t="str">
        <f t="shared" si="3"/>
        <v>青森県　中泊町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9.16</v>
      </c>
      <c r="Q6" s="34">
        <f t="shared" si="3"/>
        <v>70.13</v>
      </c>
      <c r="R6" s="34">
        <f t="shared" si="3"/>
        <v>2646</v>
      </c>
      <c r="S6" s="34">
        <f t="shared" si="3"/>
        <v>11178</v>
      </c>
      <c r="T6" s="34">
        <f t="shared" si="3"/>
        <v>216.34</v>
      </c>
      <c r="U6" s="34">
        <f t="shared" si="3"/>
        <v>51.67</v>
      </c>
      <c r="V6" s="34">
        <f t="shared" si="3"/>
        <v>1014</v>
      </c>
      <c r="W6" s="34">
        <f t="shared" si="3"/>
        <v>0.65</v>
      </c>
      <c r="X6" s="34">
        <f t="shared" si="3"/>
        <v>1560</v>
      </c>
      <c r="Y6" s="35">
        <f>IF(Y7="",NA(),Y7)</f>
        <v>45.44</v>
      </c>
      <c r="Z6" s="35">
        <f t="shared" ref="Z6:AH6" si="4">IF(Z7="",NA(),Z7)</f>
        <v>100.45</v>
      </c>
      <c r="AA6" s="35">
        <f t="shared" si="4"/>
        <v>100.02</v>
      </c>
      <c r="AB6" s="35">
        <f t="shared" si="4"/>
        <v>100.89</v>
      </c>
      <c r="AC6" s="35">
        <f t="shared" si="4"/>
        <v>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4505.58</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13.97</v>
      </c>
      <c r="BR6" s="35">
        <f t="shared" ref="BR6:BZ6" si="8">IF(BR7="",NA(),BR7)</f>
        <v>48.74</v>
      </c>
      <c r="BS6" s="35">
        <f t="shared" si="8"/>
        <v>50.94</v>
      </c>
      <c r="BT6" s="35">
        <f t="shared" si="8"/>
        <v>50.52</v>
      </c>
      <c r="BU6" s="35">
        <f t="shared" si="8"/>
        <v>49.82</v>
      </c>
      <c r="BV6" s="35">
        <f t="shared" si="8"/>
        <v>50.82</v>
      </c>
      <c r="BW6" s="35">
        <f t="shared" si="8"/>
        <v>52.19</v>
      </c>
      <c r="BX6" s="35">
        <f t="shared" si="8"/>
        <v>55.32</v>
      </c>
      <c r="BY6" s="35">
        <f t="shared" si="8"/>
        <v>59.8</v>
      </c>
      <c r="BZ6" s="35">
        <f t="shared" si="8"/>
        <v>57.77</v>
      </c>
      <c r="CA6" s="34" t="str">
        <f>IF(CA7="","",IF(CA7="-","【-】","【"&amp;SUBSTITUTE(TEXT(CA7,"#,##0.00"),"-","△")&amp;"】"))</f>
        <v>【59.51】</v>
      </c>
      <c r="CB6" s="35">
        <f>IF(CB7="",NA(),CB7)</f>
        <v>1003.58</v>
      </c>
      <c r="CC6" s="35">
        <f t="shared" ref="CC6:CK6" si="9">IF(CC7="",NA(),CC7)</f>
        <v>289.23</v>
      </c>
      <c r="CD6" s="35">
        <f t="shared" si="9"/>
        <v>280.70999999999998</v>
      </c>
      <c r="CE6" s="35">
        <f t="shared" si="9"/>
        <v>284.83</v>
      </c>
      <c r="CF6" s="35">
        <f t="shared" si="9"/>
        <v>287.22000000000003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33.979999999999997</v>
      </c>
      <c r="CN6" s="35">
        <f t="shared" ref="CN6:CV6" si="10">IF(CN7="",NA(),CN7)</f>
        <v>29.23</v>
      </c>
      <c r="CO6" s="35">
        <f t="shared" si="10"/>
        <v>29.23</v>
      </c>
      <c r="CP6" s="35">
        <f t="shared" si="10"/>
        <v>24.82</v>
      </c>
      <c r="CQ6" s="35">
        <f t="shared" si="10"/>
        <v>19.010000000000002</v>
      </c>
      <c r="CR6" s="35">
        <f t="shared" si="10"/>
        <v>53.24</v>
      </c>
      <c r="CS6" s="35">
        <f t="shared" si="10"/>
        <v>52.31</v>
      </c>
      <c r="CT6" s="35">
        <f t="shared" si="10"/>
        <v>60.65</v>
      </c>
      <c r="CU6" s="35">
        <f t="shared" si="10"/>
        <v>51.75</v>
      </c>
      <c r="CV6" s="35">
        <f t="shared" si="10"/>
        <v>50.68</v>
      </c>
      <c r="CW6" s="34" t="str">
        <f>IF(CW7="","",IF(CW7="-","【-】","【"&amp;SUBSTITUTE(TEXT(CW7,"#,##0.00"),"-","△")&amp;"】"))</f>
        <v>【52.23】</v>
      </c>
      <c r="CX6" s="35">
        <f>IF(CX7="",NA(),CX7)</f>
        <v>76.959999999999994</v>
      </c>
      <c r="CY6" s="35">
        <f t="shared" ref="CY6:DG6" si="11">IF(CY7="",NA(),CY7)</f>
        <v>77.53</v>
      </c>
      <c r="CZ6" s="35">
        <f t="shared" si="11"/>
        <v>78.849999999999994</v>
      </c>
      <c r="DA6" s="35">
        <f t="shared" si="11"/>
        <v>85.2</v>
      </c>
      <c r="DB6" s="35">
        <f t="shared" si="11"/>
        <v>53.25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23876</v>
      </c>
      <c r="D7" s="37">
        <v>47</v>
      </c>
      <c r="E7" s="37">
        <v>17</v>
      </c>
      <c r="F7" s="37">
        <v>5</v>
      </c>
      <c r="G7" s="37">
        <v>0</v>
      </c>
      <c r="H7" s="37" t="s">
        <v>99</v>
      </c>
      <c r="I7" s="37" t="s">
        <v>100</v>
      </c>
      <c r="J7" s="37" t="s">
        <v>101</v>
      </c>
      <c r="K7" s="37" t="s">
        <v>102</v>
      </c>
      <c r="L7" s="37" t="s">
        <v>103</v>
      </c>
      <c r="M7" s="37" t="s">
        <v>104</v>
      </c>
      <c r="N7" s="38" t="s">
        <v>105</v>
      </c>
      <c r="O7" s="38" t="s">
        <v>106</v>
      </c>
      <c r="P7" s="38">
        <v>9.16</v>
      </c>
      <c r="Q7" s="38">
        <v>70.13</v>
      </c>
      <c r="R7" s="38">
        <v>2646</v>
      </c>
      <c r="S7" s="38">
        <v>11178</v>
      </c>
      <c r="T7" s="38">
        <v>216.34</v>
      </c>
      <c r="U7" s="38">
        <v>51.67</v>
      </c>
      <c r="V7" s="38">
        <v>1014</v>
      </c>
      <c r="W7" s="38">
        <v>0.65</v>
      </c>
      <c r="X7" s="38">
        <v>1560</v>
      </c>
      <c r="Y7" s="38">
        <v>45.44</v>
      </c>
      <c r="Z7" s="38">
        <v>100.45</v>
      </c>
      <c r="AA7" s="38">
        <v>100.02</v>
      </c>
      <c r="AB7" s="38">
        <v>100.89</v>
      </c>
      <c r="AC7" s="38">
        <v>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4505.58</v>
      </c>
      <c r="BG7" s="38">
        <v>0</v>
      </c>
      <c r="BH7" s="38">
        <v>0</v>
      </c>
      <c r="BI7" s="38">
        <v>0</v>
      </c>
      <c r="BJ7" s="38">
        <v>0</v>
      </c>
      <c r="BK7" s="38">
        <v>1044.8</v>
      </c>
      <c r="BL7" s="38">
        <v>1081.8</v>
      </c>
      <c r="BM7" s="38">
        <v>974.93</v>
      </c>
      <c r="BN7" s="38">
        <v>855.8</v>
      </c>
      <c r="BO7" s="38">
        <v>789.46</v>
      </c>
      <c r="BP7" s="38">
        <v>747.76</v>
      </c>
      <c r="BQ7" s="38">
        <v>13.97</v>
      </c>
      <c r="BR7" s="38">
        <v>48.74</v>
      </c>
      <c r="BS7" s="38">
        <v>50.94</v>
      </c>
      <c r="BT7" s="38">
        <v>50.52</v>
      </c>
      <c r="BU7" s="38">
        <v>49.82</v>
      </c>
      <c r="BV7" s="38">
        <v>50.82</v>
      </c>
      <c r="BW7" s="38">
        <v>52.19</v>
      </c>
      <c r="BX7" s="38">
        <v>55.32</v>
      </c>
      <c r="BY7" s="38">
        <v>59.8</v>
      </c>
      <c r="BZ7" s="38">
        <v>57.77</v>
      </c>
      <c r="CA7" s="38">
        <v>59.51</v>
      </c>
      <c r="CB7" s="38">
        <v>1003.58</v>
      </c>
      <c r="CC7" s="38">
        <v>289.23</v>
      </c>
      <c r="CD7" s="38">
        <v>280.70999999999998</v>
      </c>
      <c r="CE7" s="38">
        <v>284.83</v>
      </c>
      <c r="CF7" s="38">
        <v>287.22000000000003</v>
      </c>
      <c r="CG7" s="38">
        <v>300.52</v>
      </c>
      <c r="CH7" s="38">
        <v>296.14</v>
      </c>
      <c r="CI7" s="38">
        <v>283.17</v>
      </c>
      <c r="CJ7" s="38">
        <v>263.76</v>
      </c>
      <c r="CK7" s="38">
        <v>274.35000000000002</v>
      </c>
      <c r="CL7" s="38">
        <v>261.45999999999998</v>
      </c>
      <c r="CM7" s="38">
        <v>33.979999999999997</v>
      </c>
      <c r="CN7" s="38">
        <v>29.23</v>
      </c>
      <c r="CO7" s="38">
        <v>29.23</v>
      </c>
      <c r="CP7" s="38">
        <v>24.82</v>
      </c>
      <c r="CQ7" s="38">
        <v>19.010000000000002</v>
      </c>
      <c r="CR7" s="38">
        <v>53.24</v>
      </c>
      <c r="CS7" s="38">
        <v>52.31</v>
      </c>
      <c r="CT7" s="38">
        <v>60.65</v>
      </c>
      <c r="CU7" s="38">
        <v>51.75</v>
      </c>
      <c r="CV7" s="38">
        <v>50.68</v>
      </c>
      <c r="CW7" s="38">
        <v>52.23</v>
      </c>
      <c r="CX7" s="38">
        <v>76.959999999999994</v>
      </c>
      <c r="CY7" s="38">
        <v>77.53</v>
      </c>
      <c r="CZ7" s="38">
        <v>78.849999999999994</v>
      </c>
      <c r="DA7" s="38">
        <v>85.2</v>
      </c>
      <c r="DB7" s="38">
        <v>53.25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2019T101</cp:lastModifiedBy>
  <cp:lastPrinted>2020-01-17T06:05:53Z</cp:lastPrinted>
  <dcterms:created xsi:type="dcterms:W3CDTF">2019-12-05T05:15:49Z</dcterms:created>
  <dcterms:modified xsi:type="dcterms:W3CDTF">2020-01-27T00:17:24Z</dcterms:modified>
  <cp:category/>
</cp:coreProperties>
</file>