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9T140\Desktop\R1 経営比較分析表\【経営比較分析表】2018_023876_47_1718\"/>
    </mc:Choice>
  </mc:AlternateContent>
  <workbookProtection workbookAlgorithmName="SHA-512" workbookHashValue="/sU4WbPCsLln4NZRAwZN/dRbCDRXYb9LNwnLUG9aAymLyg6rQFisSgaIRtWcLwR2EfM49kFNByYL5dSBJZyGbA==" workbookSaltValue="xczaEmxP6lkKC5dGPUaUX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<sst xmlns="http://schemas.openxmlformats.org/spreadsheetml/2006/main" count="228" uniqueCount="115">
  <si>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</si>
  <si>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</si>
  <si>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</si>
  <si>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</si>
  <si>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</si>
  <si>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</si>
  <si>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</si>
  <si>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</si>
  <si>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</si>
  <si>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</si>
  <si>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</si>
  <si>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</si>
  <si>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</si>
  <si>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</si>
  <si>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</si>
  <si>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</si>
  <si>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</si>
  <si>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</si>
  <si>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</si>
  <si>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</si>
  <si>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</si>
  <si>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</si>
  <si>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</si>
  <si>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</si>
  <si>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</si>
  <si>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</si>
  <si>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</si>
  <si>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</si>
  <si>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</si>
  <si>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</si>
  <si>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</si>
  <si>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</si>
  <si>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</si>
  <si>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</si>
  <si>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</si>
  <si>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</si>
  <si>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</si>
  <si>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</si>
  <si>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</si>
  <si>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</si>
  <si>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</si>
  <si>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</si>
  <si>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</si>
  <si>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</si>
  <si>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</si>
  <si>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</si>
  <si>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</si>
  <si>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</si>
  <si>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</si>
  <si>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</si>
  <si>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</si>
  <si>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</si>
  <si>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</si>
  <si>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</si>
  <si>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</si>
  <si>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</si>
  <si>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</si>
  <si>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</si>
  <si>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</si>
  <si>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</si>
  <si>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</si>
  <si>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</si>
  <si>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</si>
  <si>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</si>
  <si>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</si>
  <si>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</si>
  <si>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</si>
  <si>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</si>
  <si>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</si>
  <si>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</si>
  <si>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</si>
  <si>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</si>
  <si>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</si>
  <si>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</si>
  <si>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</si>
  <si>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</si>
  <si>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</si>
  <si>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</si>
  <si>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</si>
  <si>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</si>
  <si>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</si>
  <si>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</si>
  <si>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</si>
  <si>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</si>
  <si>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</si>
  <si>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</si>
  <si>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</si>
  <si>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</si>
  <si>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</si>
  <si>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</si>
  <si>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</si>
  <si>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</si>
  <si>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</si>
  <si>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</si>
  <si>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</si>
  <si>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</si>
  <si>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</si>
  <si>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</si>
  <si>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</si>
  <si>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</si>
  <si>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</si>
  <si>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</si>
  <si>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</si>
  <si>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</si>
  <si>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</si>
  <si>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</si>
  <si>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</si>
  <si>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</si>
  <si>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</si>
  <si>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</si>
  <si>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</si>
  <si>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</si>
  <si>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収益的収支比率は97.61％となり、100％を下回りました。一般会計の基準外繰入により収支均衡を保っています。
④　企業債残高の残額すべて基準外繰入対象債となり、特別会計での実質負担は0です。
⑤⑥　経費回収率は前年比10.45％減の58.33％、汚水処理残高は前年を39.26％上回り275.69％となりました。これは、余剰汚泥引抜作業手数料が増加した一方、使用料収入は前年比で減収となってしまったためです。
⑦　施設利用率は前年比でほぼ横ばいです。
⑧　水洗化率は共用区域内で1件加入があったため1.17％の増となりました。</t>
    <rPh sb="104" eb="106">
      <t>ケイヒ</t>
    </rPh>
    <rPh sb="128" eb="130">
      <t>オスイ</t>
    </rPh>
    <rPh sb="130" eb="132">
      <t>ショリ</t>
    </rPh>
    <rPh sb="132" eb="134">
      <t>ザンダカ</t>
    </rPh>
    <rPh sb="135" eb="137">
      <t>ゼンネン</t>
    </rPh>
    <rPh sb="144" eb="146">
      <t>ウワマワ</t>
    </rPh>
    <rPh sb="165" eb="167">
      <t>ヨジョウ</t>
    </rPh>
    <rPh sb="167" eb="169">
      <t>オデイ</t>
    </rPh>
    <rPh sb="169" eb="171">
      <t>ヒキヌキ</t>
    </rPh>
    <rPh sb="171" eb="173">
      <t>サギョウ</t>
    </rPh>
    <rPh sb="173" eb="176">
      <t>テスウリョウ</t>
    </rPh>
    <rPh sb="177" eb="179">
      <t>ゾウカ</t>
    </rPh>
    <rPh sb="181" eb="183">
      <t>イッポウ</t>
    </rPh>
    <rPh sb="184" eb="187">
      <t>シヨウリョウ</t>
    </rPh>
    <rPh sb="187" eb="189">
      <t>シュウニュウ</t>
    </rPh>
    <rPh sb="190" eb="193">
      <t>ゼンネンヒ</t>
    </rPh>
    <rPh sb="194" eb="196">
      <t>ゲンシュウ</t>
    </rPh>
    <rPh sb="213" eb="215">
      <t>シセツ</t>
    </rPh>
    <rPh sb="215" eb="218">
      <t>リヨウリツ</t>
    </rPh>
    <rPh sb="219" eb="222">
      <t>ゼンネンヒ</t>
    </rPh>
    <rPh sb="225" eb="226">
      <t>ヨコ</t>
    </rPh>
    <rPh sb="235" eb="238">
      <t>スイセンカ</t>
    </rPh>
    <rPh sb="238" eb="239">
      <t>リツ</t>
    </rPh>
    <rPh sb="240" eb="242">
      <t>キョウヨウ</t>
    </rPh>
    <rPh sb="242" eb="245">
      <t>クイキナイ</t>
    </rPh>
    <rPh sb="247" eb="248">
      <t>ケン</t>
    </rPh>
    <rPh sb="248" eb="250">
      <t>カニュウ</t>
    </rPh>
    <rPh sb="262" eb="263">
      <t>ゾウ</t>
    </rPh>
    <phoneticPr fontId="4"/>
  </si>
  <si>
    <t xml:space="preserve">　一般会計の繰入金に依存する事業構造となっており、営業収益（使用料）の不足分を基準外繰入金として他会計から営業補助していただく形で収支均衡を保っています。
　施設の老朽化に伴い維持補修費も増加傾向にあり経営環境が年々厳しくなっています。
緩やかに接続件数は増加してはいますが、少子高齢化による人口減少の割合が大きく、使用料収益は減少しています。
　経営効率化を図っても赤字体質は避けられません。
　水産基盤整備事業等の国や県が推進する補助事業を活用しながら、処理施設の長寿命化を図り、安定した運営を心がけ、処理原価の低減と経費回収率の改善に繋げるよう努力していきます。
</t>
    <rPh sb="1" eb="3">
      <t>イッパン</t>
    </rPh>
    <rPh sb="3" eb="5">
      <t>カイケイ</t>
    </rPh>
    <rPh sb="6" eb="8">
      <t>クリイレ</t>
    </rPh>
    <rPh sb="8" eb="9">
      <t>キン</t>
    </rPh>
    <rPh sb="10" eb="12">
      <t>イゾン</t>
    </rPh>
    <rPh sb="14" eb="16">
      <t>ジギョウ</t>
    </rPh>
    <rPh sb="16" eb="18">
      <t>コウゾウ</t>
    </rPh>
    <rPh sb="25" eb="27">
      <t>エイギョウ</t>
    </rPh>
    <rPh sb="27" eb="29">
      <t>シュウエキ</t>
    </rPh>
    <rPh sb="30" eb="33">
      <t>シヨウリョウ</t>
    </rPh>
    <rPh sb="35" eb="38">
      <t>フソクブン</t>
    </rPh>
    <rPh sb="39" eb="41">
      <t>キジュン</t>
    </rPh>
    <rPh sb="41" eb="42">
      <t>ガイ</t>
    </rPh>
    <rPh sb="42" eb="44">
      <t>クリイレ</t>
    </rPh>
    <rPh sb="44" eb="45">
      <t>キン</t>
    </rPh>
    <rPh sb="48" eb="49">
      <t>タ</t>
    </rPh>
    <rPh sb="49" eb="51">
      <t>カイケイ</t>
    </rPh>
    <rPh sb="53" eb="55">
      <t>エイギョウ</t>
    </rPh>
    <rPh sb="55" eb="57">
      <t>ホジョ</t>
    </rPh>
    <rPh sb="63" eb="64">
      <t>カタチ</t>
    </rPh>
    <rPh sb="65" eb="67">
      <t>シュウシ</t>
    </rPh>
    <rPh sb="67" eb="69">
      <t>キンコウ</t>
    </rPh>
    <rPh sb="70" eb="71">
      <t>タモ</t>
    </rPh>
    <rPh sb="80" eb="82">
      <t>シセツ</t>
    </rPh>
    <rPh sb="83" eb="86">
      <t>ロウキュウカ</t>
    </rPh>
    <rPh sb="87" eb="88">
      <t>トモナ</t>
    </rPh>
    <rPh sb="89" eb="91">
      <t>イジ</t>
    </rPh>
    <rPh sb="91" eb="93">
      <t>ホシュウ</t>
    </rPh>
    <rPh sb="95" eb="97">
      <t>ゾウカ</t>
    </rPh>
    <rPh sb="97" eb="99">
      <t>ケイコウ</t>
    </rPh>
    <rPh sb="102" eb="104">
      <t>ケイエイ</t>
    </rPh>
    <rPh sb="104" eb="106">
      <t>カンキョウ</t>
    </rPh>
    <rPh sb="107" eb="109">
      <t>ネンネン</t>
    </rPh>
    <rPh sb="109" eb="110">
      <t>キビ</t>
    </rPh>
    <rPh sb="120" eb="121">
      <t>ユル</t>
    </rPh>
    <rPh sb="124" eb="126">
      <t>セツゾク</t>
    </rPh>
    <rPh sb="126" eb="128">
      <t>ケンスウ</t>
    </rPh>
    <rPh sb="129" eb="131">
      <t>ゾウカ</t>
    </rPh>
    <rPh sb="139" eb="141">
      <t>ショウシ</t>
    </rPh>
    <rPh sb="141" eb="144">
      <t>コウレイカ</t>
    </rPh>
    <rPh sb="175" eb="177">
      <t>ケイエイ</t>
    </rPh>
    <rPh sb="177" eb="180">
      <t>コウリツカ</t>
    </rPh>
    <rPh sb="181" eb="182">
      <t>ハカ</t>
    </rPh>
    <rPh sb="185" eb="187">
      <t>アカジ</t>
    </rPh>
    <rPh sb="187" eb="189">
      <t>タイシツ</t>
    </rPh>
    <rPh sb="190" eb="191">
      <t>サ</t>
    </rPh>
    <rPh sb="201" eb="203">
      <t>スイサン</t>
    </rPh>
    <rPh sb="203" eb="205">
      <t>キバン</t>
    </rPh>
    <rPh sb="205" eb="207">
      <t>セイビ</t>
    </rPh>
    <rPh sb="207" eb="209">
      <t>ジギョウ</t>
    </rPh>
    <rPh sb="209" eb="210">
      <t>トウ</t>
    </rPh>
    <rPh sb="211" eb="212">
      <t>クニ</t>
    </rPh>
    <rPh sb="213" eb="214">
      <t>ケン</t>
    </rPh>
    <rPh sb="215" eb="217">
      <t>スイシン</t>
    </rPh>
    <rPh sb="219" eb="221">
      <t>ホジョ</t>
    </rPh>
    <rPh sb="221" eb="223">
      <t>ジギョウ</t>
    </rPh>
    <rPh sb="224" eb="226">
      <t>カツヨウ</t>
    </rPh>
    <rPh sb="231" eb="233">
      <t>ショリ</t>
    </rPh>
    <rPh sb="233" eb="235">
      <t>シセツ</t>
    </rPh>
    <rPh sb="236" eb="239">
      <t>チョウジュミョウ</t>
    </rPh>
    <rPh sb="239" eb="240">
      <t>カ</t>
    </rPh>
    <rPh sb="241" eb="242">
      <t>ハカ</t>
    </rPh>
    <rPh sb="244" eb="246">
      <t>アンテイ</t>
    </rPh>
    <rPh sb="248" eb="250">
      <t>ウンエイ</t>
    </rPh>
    <rPh sb="251" eb="252">
      <t>ココロ</t>
    </rPh>
    <rPh sb="255" eb="257">
      <t>ショリ</t>
    </rPh>
    <rPh sb="257" eb="259">
      <t>ゲンカ</t>
    </rPh>
    <rPh sb="260" eb="262">
      <t>テイゲン</t>
    </rPh>
    <rPh sb="263" eb="265">
      <t>ケイヒ</t>
    </rPh>
    <rPh sb="265" eb="268">
      <t>カイシュウリツ</t>
    </rPh>
    <rPh sb="269" eb="271">
      <t>カイゼン</t>
    </rPh>
    <rPh sb="272" eb="273">
      <t>ツナ</t>
    </rPh>
    <rPh sb="277" eb="279">
      <t>ドリョク</t>
    </rPh>
    <phoneticPr fontId="4"/>
  </si>
  <si>
    <t>③　管渠改善率は0％で直ちに修復すべき老朽箇所はありません。
　処理施設については、2019年度は機能診断業務を実施中で、2020年度に保全計画書を策定し長寿命化対策を図るため今後更新投資が必要となります。</t>
    <rPh sb="4" eb="6">
      <t>カイゼン</t>
    </rPh>
    <rPh sb="6" eb="7">
      <t>リツ</t>
    </rPh>
    <rPh sb="11" eb="12">
      <t>タダ</t>
    </rPh>
    <rPh sb="14" eb="16">
      <t>シュウフク</t>
    </rPh>
    <rPh sb="34" eb="36">
      <t>ショリ</t>
    </rPh>
    <rPh sb="36" eb="38">
      <t>シセツ</t>
    </rPh>
    <rPh sb="48" eb="50">
      <t>ネンド</t>
    </rPh>
    <rPh sb="51" eb="53">
      <t>キノウ</t>
    </rPh>
    <rPh sb="53" eb="55">
      <t>シンダン</t>
    </rPh>
    <rPh sb="55" eb="57">
      <t>ギョウム</t>
    </rPh>
    <rPh sb="58" eb="60">
      <t>ジッシ</t>
    </rPh>
    <rPh sb="60" eb="61">
      <t>チュウ</t>
    </rPh>
    <rPh sb="67" eb="69">
      <t>ネンド</t>
    </rPh>
    <rPh sb="70" eb="72">
      <t>ホゼン</t>
    </rPh>
    <rPh sb="72" eb="74">
      <t>ケイカク</t>
    </rPh>
    <rPh sb="74" eb="75">
      <t>ショ</t>
    </rPh>
    <rPh sb="76" eb="78">
      <t>サクテイ</t>
    </rPh>
    <rPh sb="79" eb="83">
      <t>チョウジュミョウカ</t>
    </rPh>
    <rPh sb="83" eb="85">
      <t>タイサク</t>
    </rPh>
    <rPh sb="86" eb="87">
      <t>ハカ</t>
    </rPh>
    <rPh sb="90" eb="92">
      <t>コンゴ</t>
    </rPh>
    <rPh sb="92" eb="94">
      <t>コウシン</t>
    </rPh>
    <rPh sb="94" eb="96">
      <t>トウシ</t>
    </rPh>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</si>
</sst>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CF-4902-B733-E48F437924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c:ext xmlns:c16="http://schemas.microsoft.com/office/drawing/2014/chart" uri="{C3380CC4-5D6E-409C-BE32-E72D297353CC}">
              <c16:uniqueId val="{00000001-62CF-4902-B733-E48F437924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11.2</c:v>
                </c:pt>
                <c:pt idx="1">
                  <c:v>10.8</c:v>
                </c:pt>
                <c:pt idx="2">
                  <c:v>10.8</c:v>
                </c:pt>
                <c:pt idx="3">
                  <c:v>10.8</c:v>
                </c:pt>
                <c:pt idx="4">
                  <c:v>11</c:v>
                </c:pt>
              </c:numCache>
            </c:numRef>
          </c:val>
          <c:extLst>
            <c:ext xmlns:c16="http://schemas.microsoft.com/office/drawing/2014/chart" uri="{C3380CC4-5D6E-409C-BE32-E72D297353CC}">
              <c16:uniqueId val="{00000000-6718-49FF-9C3D-FDDA86A3C0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c:ext xmlns:c16="http://schemas.microsoft.com/office/drawing/2014/chart" uri="{C3380CC4-5D6E-409C-BE32-E72D297353CC}">
              <c16:uniqueId val="{00000001-6718-49FF-9C3D-FDDA86A3C0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45.82</c:v>
                </c:pt>
                <c:pt idx="1">
                  <c:v>47.34</c:v>
                </c:pt>
                <c:pt idx="2">
                  <c:v>46.05</c:v>
                </c:pt>
                <c:pt idx="3">
                  <c:v>51.08</c:v>
                </c:pt>
                <c:pt idx="4">
                  <c:v>52.25</c:v>
                </c:pt>
              </c:numCache>
            </c:numRef>
          </c:val>
          <c:extLst>
            <c:ext xmlns:c16="http://schemas.microsoft.com/office/drawing/2014/chart" uri="{C3380CC4-5D6E-409C-BE32-E72D297353CC}">
              <c16:uniqueId val="{00000000-927C-419E-AA0E-A64853C410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c:ext xmlns:c16="http://schemas.microsoft.com/office/drawing/2014/chart" uri="{C3380CC4-5D6E-409C-BE32-E72D297353CC}">
              <c16:uniqueId val="{00000001-927C-419E-AA0E-A64853C410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39.21</c:v>
                </c:pt>
                <c:pt idx="1">
                  <c:v>101.62</c:v>
                </c:pt>
                <c:pt idx="2">
                  <c:v>99.1</c:v>
                </c:pt>
                <c:pt idx="3">
                  <c:v>102.52</c:v>
                </c:pt>
                <c:pt idx="4">
                  <c:v>97.61</c:v>
                </c:pt>
              </c:numCache>
            </c:numRef>
          </c:val>
          <c:extLst>
            <c:ext xmlns:c16="http://schemas.microsoft.com/office/drawing/2014/chart" uri="{C3380CC4-5D6E-409C-BE32-E72D297353CC}">
              <c16:uniqueId val="{00000000-DC43-4D4B-B7FC-0C49D20836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3-4D4B-B7FC-0C49D20836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C-49FE-8F17-6B09356FDB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C-49FE-8F17-6B09356FDB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B9-420B-A32C-0FAF7BB8EE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9-420B-A32C-0FAF7BB8EE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9-43A3-82F5-8EEE168F15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9-43A3-82F5-8EEE168F15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2-4D3E-8F2A-37114EA67E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2-4D3E-8F2A-37114EA67E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7174.74</c:v>
                </c:pt>
                <c:pt idx="1">
                  <c:v>0</c:v>
                </c:pt>
                <c:pt idx="2">
                  <c:v>0</c:v>
                </c:pt>
                <c:pt idx="3">
                  <c:v>0</c:v>
                </c:pt>
                <c:pt idx="4">
                  <c:v>0</c:v>
                </c:pt>
              </c:numCache>
            </c:numRef>
          </c:val>
          <c:extLst>
            <c:ext xmlns:c16="http://schemas.microsoft.com/office/drawing/2014/chart" uri="{C3380CC4-5D6E-409C-BE32-E72D297353CC}">
              <c16:uniqueId val="{00000000-EF36-4EB6-8443-BAF8B80AB9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c:ext xmlns:c16="http://schemas.microsoft.com/office/drawing/2014/chart" uri="{C3380CC4-5D6E-409C-BE32-E72D297353CC}">
              <c16:uniqueId val="{00000001-EF36-4EB6-8443-BAF8B80AB9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18.64</c:v>
                </c:pt>
                <c:pt idx="1">
                  <c:v>67.42</c:v>
                </c:pt>
                <c:pt idx="2">
                  <c:v>62.43</c:v>
                </c:pt>
                <c:pt idx="3">
                  <c:v>68.78</c:v>
                </c:pt>
                <c:pt idx="4">
                  <c:v>58.33</c:v>
                </c:pt>
              </c:numCache>
            </c:numRef>
          </c:val>
          <c:extLst>
            <c:ext xmlns:c16="http://schemas.microsoft.com/office/drawing/2014/chart" uri="{C3380CC4-5D6E-409C-BE32-E72D297353CC}">
              <c16:uniqueId val="{00000000-F99B-49B0-8549-83BE47BBD7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c:ext xmlns:c16="http://schemas.microsoft.com/office/drawing/2014/chart" uri="{C3380CC4-5D6E-409C-BE32-E72D297353CC}">
              <c16:uniqueId val="{00000001-F99B-49B0-8549-83BE47BBD7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841.51</c:v>
                </c:pt>
                <c:pt idx="1">
                  <c:v>245.1</c:v>
                </c:pt>
                <c:pt idx="2">
                  <c:v>259.62</c:v>
                </c:pt>
                <c:pt idx="3">
                  <c:v>236.43</c:v>
                </c:pt>
                <c:pt idx="4">
                  <c:v>275.69</c:v>
                </c:pt>
              </c:numCache>
            </c:numRef>
          </c:val>
          <c:extLst>
            <c:ext xmlns:c16="http://schemas.microsoft.com/office/drawing/2014/chart" uri="{C3380CC4-5D6E-409C-BE32-E72D297353CC}">
              <c16:uniqueId val="{00000000-786C-4D98-BC8A-A2C4719EAB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c:ext xmlns:c16="http://schemas.microsoft.com/office/drawing/2014/chart" uri="{C3380CC4-5D6E-409C-BE32-E72D297353CC}">
              <c16:uniqueId val="{00000001-786C-4D98-BC8A-A2C4719EAB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4"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青森県　中泊町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11178</v>
      </c>
      <c r="AM8" s="50"/>
      <c r="AN8" s="50"/>
      <c r="AO8" s="50"/>
      <c r="AP8" s="50"/>
      <c r="AQ8" s="50"/>
      <c r="AR8" s="50"/>
      <c r="AS8" s="50"/>
      <c r="AT8" s="45">
        <f>データ!T6</f>
        <v>216.34</v>
      </c>
      <c r="AU8" s="45"/>
      <c r="AV8" s="45"/>
      <c r="AW8" s="45"/>
      <c r="AX8" s="45"/>
      <c r="AY8" s="45"/>
      <c r="AZ8" s="45"/>
      <c r="BA8" s="45"/>
      <c r="BB8" s="45">
        <f>データ!U6</f>
        <v>51.67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5.83</v>
      </c>
      <c r="Q10" s="45"/>
      <c r="R10" s="45"/>
      <c r="S10" s="45"/>
      <c r="T10" s="45"/>
      <c r="U10" s="45"/>
      <c r="V10" s="45"/>
      <c r="W10" s="45">
        <f>データ!Q6</f>
        <v>92.4</v>
      </c>
      <c r="X10" s="45"/>
      <c r="Y10" s="45"/>
      <c r="Z10" s="45"/>
      <c r="AA10" s="45"/>
      <c r="AB10" s="45"/>
      <c r="AC10" s="45"/>
      <c r="AD10" s="50">
        <f>データ!R6</f>
        <v>2887</v>
      </c>
      <c r="AE10" s="50"/>
      <c r="AF10" s="50"/>
      <c r="AG10" s="50"/>
      <c r="AH10" s="50"/>
      <c r="AI10" s="50"/>
      <c r="AJ10" s="50"/>
      <c r="AK10" s="2"/>
      <c r="AL10" s="50">
        <f>データ!V6</f>
        <v>645</v>
      </c>
      <c r="AM10" s="50"/>
      <c r="AN10" s="50"/>
      <c r="AO10" s="50"/>
      <c r="AP10" s="50"/>
      <c r="AQ10" s="50"/>
      <c r="AR10" s="50"/>
      <c r="AS10" s="50"/>
      <c r="AT10" s="45">
        <f>データ!W6</f>
        <v>0.15</v>
      </c>
      <c r="AU10" s="45"/>
      <c r="AV10" s="45"/>
      <c r="AW10" s="45"/>
      <c r="AX10" s="45"/>
      <c r="AY10" s="45"/>
      <c r="AZ10" s="45"/>
      <c r="BA10" s="45"/>
      <c r="BB10" s="45">
        <f>データ!X6</f>
        <v>4300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45</v>
      </c>
      <c r="O86" s="26" t="str">
        <f>データ!EO6</f>
        <v>【0.04】</v>
      </c>
    </row>
  </sheetData>
  <sheetProtection algorithmName="SHA-512" hashValue="TMeKqGJj+Vxjt+1Wil5cDBrwngtjMj7jbIlSccAAURGQbwvm1QXOEgkMz69390VhwhbSTf0TZJw4bYaLkIaOng==" saltValue="pKsbrfVuTF1hhvLADuuP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23876</v>
      </c>
      <c r="D6" s="33">
        <f t="shared" si="3"/>
        <v>47</v>
      </c>
      <c r="E6" s="33">
        <f t="shared" si="3"/>
        <v>17</v>
      </c>
      <c r="F6" s="33">
        <f t="shared" si="3"/>
        <v>6</v>
      </c>
      <c r="G6" s="33">
        <f t="shared" si="3"/>
        <v>0</v>
      </c>
      <c r="H6" s="33" t="str">
        <f t="shared" si="3"/>
        <v>青森県　中泊町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5.83</v>
      </c>
      <c r="Q6" s="34">
        <f t="shared" si="3"/>
        <v>92.4</v>
      </c>
      <c r="R6" s="34">
        <f t="shared" si="3"/>
        <v>2887</v>
      </c>
      <c r="S6" s="34">
        <f t="shared" si="3"/>
        <v>11178</v>
      </c>
      <c r="T6" s="34">
        <f t="shared" si="3"/>
        <v>216.34</v>
      </c>
      <c r="U6" s="34">
        <f t="shared" si="3"/>
        <v>51.67</v>
      </c>
      <c r="V6" s="34">
        <f t="shared" si="3"/>
        <v>645</v>
      </c>
      <c r="W6" s="34">
        <f t="shared" si="3"/>
        <v>0.15</v>
      </c>
      <c r="X6" s="34">
        <f t="shared" si="3"/>
        <v>4300</v>
      </c>
      <c r="Y6" s="35">
        <f>IF(Y7="",NA(),Y7)</f>
        <v>39.21</v>
      </c>
      <c r="Z6" s="35">
        <f t="shared" ref="Z6:AH6" si="4">IF(Z7="",NA(),Z7)</f>
        <v>101.62</v>
      </c>
      <c r="AA6" s="35">
        <f t="shared" si="4"/>
        <v>99.1</v>
      </c>
      <c r="AB6" s="35">
        <f t="shared" si="4"/>
        <v>102.52</v>
      </c>
      <c r="AC6" s="35">
        <f t="shared" si="4"/>
        <v>97.61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7174.74</v>
      </c>
      <c r="BG6" s="34">
        <f t="shared" ref="BG6:BO6" si="7">IF(BG7="",NA(),BG7)</f>
        <v>0</v>
      </c>
      <c r="BH6" s="34">
        <f t="shared" si="7"/>
        <v>0</v>
      </c>
      <c r="BI6" s="34">
        <f t="shared" si="7"/>
        <v>0</v>
      </c>
      <c r="BJ6" s="34">
        <f t="shared" si="7"/>
        <v>0</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18.64</v>
      </c>
      <c r="BR6" s="35">
        <f t="shared" ref="BR6:BZ6" si="8">IF(BR7="",NA(),BR7)</f>
        <v>67.42</v>
      </c>
      <c r="BS6" s="35">
        <f t="shared" si="8"/>
        <v>62.43</v>
      </c>
      <c r="BT6" s="35">
        <f t="shared" si="8"/>
        <v>68.78</v>
      </c>
      <c r="BU6" s="35">
        <f t="shared" si="8"/>
        <v>58.33</v>
      </c>
      <c r="BV6" s="35">
        <f t="shared" si="8"/>
        <v>33.86</v>
      </c>
      <c r="BW6" s="35">
        <f t="shared" si="8"/>
        <v>33.58</v>
      </c>
      <c r="BX6" s="35">
        <f t="shared" si="8"/>
        <v>46.26</v>
      </c>
      <c r="BY6" s="35">
        <f t="shared" si="8"/>
        <v>45.81</v>
      </c>
      <c r="BZ6" s="35">
        <f t="shared" si="8"/>
        <v>43.43</v>
      </c>
      <c r="CA6" s="34" t="str">
        <f>IF(CA7="","",IF(CA7="-","【-】","【"&amp;SUBSTITUTE(TEXT(CA7,"#,##0.00"),"-","△")&amp;"】"))</f>
        <v>【45.14】</v>
      </c>
      <c r="CB6" s="35">
        <f>IF(CB7="",NA(),CB7)</f>
        <v>841.51</v>
      </c>
      <c r="CC6" s="35">
        <f t="shared" ref="CC6:CK6" si="9">IF(CC7="",NA(),CC7)</f>
        <v>245.1</v>
      </c>
      <c r="CD6" s="35">
        <f t="shared" si="9"/>
        <v>259.62</v>
      </c>
      <c r="CE6" s="35">
        <f t="shared" si="9"/>
        <v>236.43</v>
      </c>
      <c r="CF6" s="35">
        <f t="shared" si="9"/>
        <v>275.69</v>
      </c>
      <c r="CG6" s="35">
        <f t="shared" si="9"/>
        <v>510.15</v>
      </c>
      <c r="CH6" s="35">
        <f t="shared" si="9"/>
        <v>514.39</v>
      </c>
      <c r="CI6" s="35">
        <f t="shared" si="9"/>
        <v>376.4</v>
      </c>
      <c r="CJ6" s="35">
        <f t="shared" si="9"/>
        <v>383.92</v>
      </c>
      <c r="CK6" s="35">
        <f t="shared" si="9"/>
        <v>400.44</v>
      </c>
      <c r="CL6" s="34" t="str">
        <f>IF(CL7="","",IF(CL7="-","【-】","【"&amp;SUBSTITUTE(TEXT(CL7,"#,##0.00"),"-","△")&amp;"】"))</f>
        <v>【377.19】</v>
      </c>
      <c r="CM6" s="35">
        <f>IF(CM7="",NA(),CM7)</f>
        <v>11.2</v>
      </c>
      <c r="CN6" s="35">
        <f t="shared" ref="CN6:CV6" si="10">IF(CN7="",NA(),CN7)</f>
        <v>10.8</v>
      </c>
      <c r="CO6" s="35">
        <f t="shared" si="10"/>
        <v>10.8</v>
      </c>
      <c r="CP6" s="35">
        <f t="shared" si="10"/>
        <v>10.8</v>
      </c>
      <c r="CQ6" s="35">
        <f t="shared" si="10"/>
        <v>11</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45.82</v>
      </c>
      <c r="CY6" s="35">
        <f t="shared" ref="CY6:DG6" si="11">IF(CY7="",NA(),CY7)</f>
        <v>47.34</v>
      </c>
      <c r="CZ6" s="35">
        <f t="shared" si="11"/>
        <v>46.05</v>
      </c>
      <c r="DA6" s="35">
        <f t="shared" si="11"/>
        <v>51.08</v>
      </c>
      <c r="DB6" s="35">
        <f t="shared" si="11"/>
        <v>52.25</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2">
      <c r="A7" s="28"/>
      <c r="B7" s="37">
        <v>2018</v>
      </c>
      <c r="C7" s="37">
        <v>23876</v>
      </c>
      <c r="D7" s="37">
        <v>47</v>
      </c>
      <c r="E7" s="37">
        <v>17</v>
      </c>
      <c r="F7" s="37">
        <v>6</v>
      </c>
      <c r="G7" s="37">
        <v>0</v>
      </c>
      <c r="H7" s="37" t="s">
        <v>99</v>
      </c>
      <c r="I7" s="37" t="s">
        <v>100</v>
      </c>
      <c r="J7" s="37" t="s">
        <v>101</v>
      </c>
      <c r="K7" s="37" t="s">
        <v>102</v>
      </c>
      <c r="L7" s="37" t="s">
        <v>103</v>
      </c>
      <c r="M7" s="37" t="s">
        <v>104</v>
      </c>
      <c r="N7" s="38" t="s">
        <v>105</v>
      </c>
      <c r="O7" s="38" t="s">
        <v>106</v>
      </c>
      <c r="P7" s="38">
        <v>5.83</v>
      </c>
      <c r="Q7" s="38">
        <v>92.4</v>
      </c>
      <c r="R7" s="38">
        <v>2887</v>
      </c>
      <c r="S7" s="38">
        <v>11178</v>
      </c>
      <c r="T7" s="38">
        <v>216.34</v>
      </c>
      <c r="U7" s="38">
        <v>51.67</v>
      </c>
      <c r="V7" s="38">
        <v>645</v>
      </c>
      <c r="W7" s="38">
        <v>0.15</v>
      </c>
      <c r="X7" s="38">
        <v>4300</v>
      </c>
      <c r="Y7" s="38">
        <v>39.21</v>
      </c>
      <c r="Z7" s="38">
        <v>101.62</v>
      </c>
      <c r="AA7" s="38">
        <v>99.1</v>
      </c>
      <c r="AB7" s="38">
        <v>102.52</v>
      </c>
      <c r="AC7" s="38">
        <v>97.61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7174.74</v>
      </c>
      <c r="BG7" s="38">
        <v>0</v>
      </c>
      <c r="BH7" s="38">
        <v>0</v>
      </c>
      <c r="BI7" s="38">
        <v>0</v>
      </c>
      <c r="BJ7" s="38">
        <v>0</v>
      </c>
      <c r="BK7" s="38">
        <v>1741.94</v>
      </c>
      <c r="BL7" s="38">
        <v>1451.54</v>
      </c>
      <c r="BM7" s="38">
        <v>1063.93</v>
      </c>
      <c r="BN7" s="38">
        <v>1060.8599999999999</v>
      </c>
      <c r="BO7" s="38">
        <v>1006.65</v>
      </c>
      <c r="BP7" s="38">
        <v>973.2</v>
      </c>
      <c r="BQ7" s="38">
        <v>18.64</v>
      </c>
      <c r="BR7" s="38">
        <v>67.42</v>
      </c>
      <c r="BS7" s="38">
        <v>62.43</v>
      </c>
      <c r="BT7" s="38">
        <v>68.78</v>
      </c>
      <c r="BU7" s="38">
        <v>58.33</v>
      </c>
      <c r="BV7" s="38">
        <v>33.86</v>
      </c>
      <c r="BW7" s="38">
        <v>33.58</v>
      </c>
      <c r="BX7" s="38">
        <v>46.26</v>
      </c>
      <c r="BY7" s="38">
        <v>45.81</v>
      </c>
      <c r="BZ7" s="38">
        <v>43.43</v>
      </c>
      <c r="CA7" s="38">
        <v>45.14</v>
      </c>
      <c r="CB7" s="38">
        <v>841.51</v>
      </c>
      <c r="CC7" s="38">
        <v>245.1</v>
      </c>
      <c r="CD7" s="38">
        <v>259.62</v>
      </c>
      <c r="CE7" s="38">
        <v>236.43</v>
      </c>
      <c r="CF7" s="38">
        <v>275.69</v>
      </c>
      <c r="CG7" s="38">
        <v>510.15</v>
      </c>
      <c r="CH7" s="38">
        <v>514.39</v>
      </c>
      <c r="CI7" s="38">
        <v>376.4</v>
      </c>
      <c r="CJ7" s="38">
        <v>383.92</v>
      </c>
      <c r="CK7" s="38">
        <v>400.44</v>
      </c>
      <c r="CL7" s="38">
        <v>377.19</v>
      </c>
      <c r="CM7" s="38">
        <v>11.2</v>
      </c>
      <c r="CN7" s="38">
        <v>10.8</v>
      </c>
      <c r="CO7" s="38">
        <v>10.8</v>
      </c>
      <c r="CP7" s="38">
        <v>10.8</v>
      </c>
      <c r="CQ7" s="38">
        <v>11</v>
      </c>
      <c r="CR7" s="38">
        <v>29.86</v>
      </c>
      <c r="CS7" s="38">
        <v>29.28</v>
      </c>
      <c r="CT7" s="38">
        <v>33.729999999999997</v>
      </c>
      <c r="CU7" s="38">
        <v>33.21</v>
      </c>
      <c r="CV7" s="38">
        <v>32.229999999999997</v>
      </c>
      <c r="CW7" s="38">
        <v>33.69</v>
      </c>
      <c r="CX7" s="38">
        <v>45.82</v>
      </c>
      <c r="CY7" s="38">
        <v>47.34</v>
      </c>
      <c r="CZ7" s="38">
        <v>46.05</v>
      </c>
      <c r="DA7" s="38">
        <v>51.08</v>
      </c>
      <c r="DB7" s="38">
        <v>52.25</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2020-01-17T01:16:53Z</cp:lastPrinted>
  <dcterms:created xsi:type="dcterms:W3CDTF">2019-12-05T05:24:39Z</dcterms:created>
  <dcterms:modified xsi:type="dcterms:W3CDTF">2020-01-17T01:21:57Z</dcterms:modified>
  <cp:category/>
</cp:coreProperties>
</file>