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52DE6E73-3300-4B50-ABF5-720766D56C11}" xr6:coauthVersionLast="44" xr6:coauthVersionMax="44" xr10:uidLastSave="{00000000-0000-0000-0000-000000000000}"/>
  <workbookProtection workbookAlgorithmName="SHA-512" workbookHashValue="2PT2OZv2qa+NshjSO+bHrpxwVlfAHKGE+f2jgoA63A0AiNPBDMRflIdCqbT5Sy50RGtry75t2UF60cbXwoGUgw==" workbookSaltValue="apD09+xKUWX2AdpQ0a8dFg=="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W10" i="4"/>
  <c r="P10" i="4"/>
  <c r="BB8" i="4"/>
  <c r="AT8" i="4"/>
  <c r="AD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<sst xmlns="http://schemas.openxmlformats.org/spreadsheetml/2006/main" count="223" uniqueCount="111">
  <si>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</si>
  <si>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</si>
  <si>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</si>
  <si>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</si>
  <si>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</si>
  <si>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</si>
  <si>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</si>
  <si>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</si>
  <si>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</si>
  <si>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</si>
  <si>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</si>
  <si>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</si>
  <si>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</si>
  <si>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</si>
  <si>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</si>
  <si>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</si>
  <si>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</si>
  <si>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</si>
  <si>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</si>
  <si>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</si>
  <si>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</si>
  <si>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</si>
  <si>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</si>
  <si>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</si>
  <si>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</si>
  <si>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</si>
  <si>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</si>
  <si>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</si>
  <si>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</si>
  <si>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</si>
  <si>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</si>
  <si>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</si>
  <si>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</si>
  <si>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</si>
  <si>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</si>
  <si>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</si>
  <si>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</si>
  <si>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</si>
  <si>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</si>
  <si>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</si>
  <si>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</si>
  <si>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</si>
  <si>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</si>
  <si>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</si>
  <si>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</si>
  <si>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</si>
  <si>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</si>
  <si>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</si>
  <si>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</si>
  <si>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</si>
  <si>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</si>
  <si>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</si>
  <si>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</si>
  <si>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</si>
  <si>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</si>
  <si>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</si>
  <si>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</si>
  <si>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</si>
  <si>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</si>
  <si>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</si>
  <si>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</si>
  <si>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</si>
  <si>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</si>
  <si>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</si>
  <si>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</si>
  <si>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</si>
  <si>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</si>
  <si>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</si>
  <si>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</si>
  <si>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</si>
  <si>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</si>
  <si>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</si>
  <si>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</si>
  <si>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</si>
  <si>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</si>
  <si>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</si>
  <si>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</si>
  <si>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</si>
  <si>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</si>
  <si>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</si>
  <si>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</si>
  <si>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</si>
  <si>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</si>
  <si>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</si>
  <si>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</si>
  <si>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</si>
  <si>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</si>
  <si>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</si>
  <si>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</si>
  <si>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</si>
  <si>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</si>
  <si>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</si>
  <si>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</si>
  <si>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</si>
  <si>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</si>
  <si>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</si>
  <si>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</si>
  <si>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</si>
  <si>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</si>
  <si>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</si>
  <si>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</si>
  <si>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</si>
  <si>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</si>
  <si>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</si>
  <si>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</si>
  <si>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</si>
  <si>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</si>
  <si>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</si>
  <si>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適正な料金収入を確保することが経営改善の第１歩であり、接続率を向上させることが特に重要である。また、今後の人口減少や空き家対策等を踏まえ、農業集落排水を公共下水道に取り込んで維持管理の一元化を図りながら、組織の連携した取組が必要である。</t>
    <rPh sb="0" eb="2">
      <t>テキセイ</t>
    </rPh>
    <rPh sb="3" eb="5">
      <t>リョウキン</t>
    </rPh>
    <rPh sb="5" eb="7">
      <t>シュウニュウ</t>
    </rPh>
    <rPh sb="8" eb="10">
      <t>カクホ</t>
    </rPh>
    <rPh sb="15" eb="17">
      <t>ケイエイ</t>
    </rPh>
    <rPh sb="17" eb="19">
      <t>カイゼン</t>
    </rPh>
    <rPh sb="20" eb="21">
      <t>ダイ</t>
    </rPh>
    <rPh sb="22" eb="23">
      <t>ポ</t>
    </rPh>
    <rPh sb="27" eb="29">
      <t>セツゾク</t>
    </rPh>
    <rPh sb="29" eb="30">
      <t>リツ</t>
    </rPh>
    <rPh sb="31" eb="33">
      <t>コウジョウ</t>
    </rPh>
    <rPh sb="39" eb="40">
      <t>トク</t>
    </rPh>
    <rPh sb="41" eb="43">
      <t>ジュウヨウ</t>
    </rPh>
    <rPh sb="50" eb="52">
      <t>コンゴ</t>
    </rPh>
    <rPh sb="53" eb="55">
      <t>ジンコウ</t>
    </rPh>
    <rPh sb="55" eb="57">
      <t>ゲンショウ</t>
    </rPh>
    <rPh sb="58" eb="59">
      <t>ア</t>
    </rPh>
    <rPh sb="60" eb="61">
      <t>ヤ</t>
    </rPh>
    <rPh sb="61" eb="63">
      <t>タイサク</t>
    </rPh>
    <rPh sb="63" eb="64">
      <t>トウ</t>
    </rPh>
    <rPh sb="65" eb="66">
      <t>フ</t>
    </rPh>
    <rPh sb="69" eb="71">
      <t>ノウギョウ</t>
    </rPh>
    <rPh sb="71" eb="73">
      <t>シュウラク</t>
    </rPh>
    <rPh sb="73" eb="75">
      <t>ハイスイ</t>
    </rPh>
    <rPh sb="76" eb="78">
      <t>コウキョウ</t>
    </rPh>
    <rPh sb="78" eb="81">
      <t>ゲスイドウ</t>
    </rPh>
    <rPh sb="82" eb="83">
      <t>ト</t>
    </rPh>
    <rPh sb="84" eb="85">
      <t>コ</t>
    </rPh>
    <rPh sb="87" eb="89">
      <t>イジ</t>
    </rPh>
    <rPh sb="89" eb="91">
      <t>カンリ</t>
    </rPh>
    <rPh sb="92" eb="95">
      <t>イチゲンカ</t>
    </rPh>
    <rPh sb="96" eb="97">
      <t>ハカ</t>
    </rPh>
    <rPh sb="102" eb="104">
      <t>ソシキ</t>
    </rPh>
    <rPh sb="105" eb="107">
      <t>レンケイ</t>
    </rPh>
    <rPh sb="109" eb="111">
      <t>トリクミ</t>
    </rPh>
    <rPh sb="112" eb="114">
      <t>ヒツヨウ</t>
    </rPh>
    <phoneticPr fontId="4"/>
  </si>
  <si>
    <t>管渠については、築年数も浅いため更新時期は先であり、処理場の機械及び電気設備は、近い将来更新時期を迎えるため、ストックマネジメント計画に基づき、点検・調査を実施し、修繕・改築の必要性を検討する。</t>
    <rPh sb="0" eb="2">
      <t>カンキョ</t>
    </rPh>
    <rPh sb="8" eb="9">
      <t>チク</t>
    </rPh>
    <rPh sb="9" eb="11">
      <t>ネンスウ</t>
    </rPh>
    <rPh sb="12" eb="13">
      <t>アサ</t>
    </rPh>
    <rPh sb="16" eb="18">
      <t>コウシン</t>
    </rPh>
    <rPh sb="18" eb="20">
      <t>ジキ</t>
    </rPh>
    <rPh sb="21" eb="22">
      <t>サキ</t>
    </rPh>
    <rPh sb="26" eb="29">
      <t>ショリジョウ</t>
    </rPh>
    <rPh sb="30" eb="32">
      <t>キカイ</t>
    </rPh>
    <rPh sb="32" eb="33">
      <t>オヨ</t>
    </rPh>
    <rPh sb="34" eb="36">
      <t>デンキ</t>
    </rPh>
    <rPh sb="36" eb="38">
      <t>セツビ</t>
    </rPh>
    <rPh sb="40" eb="41">
      <t>チカ</t>
    </rPh>
    <rPh sb="42" eb="44">
      <t>ショウライ</t>
    </rPh>
    <rPh sb="44" eb="48">
      <t>コウシンジキ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phoneticPr fontId="4"/>
  </si>
  <si>
    <t>経常収支比率は100％を超え、累積欠損金比率も0％、汚水処理原価も類似団体平均を下回ってるため、健全な経営状況と考えられる。経費回収率は類似団体平均をこえ改善傾向にあるが、これからも引き続き経営努力が必要である。また、一般会計への依存度が依然高いため、投資の効率化や維持管理費の削減、接続率向上による有収水量を増加させ継続した経営の健全化と効率性を高める必要がある。さらに、水洗化率が59.79％と低いため水洗化率を向上させることにより適正な使用料収入を確保し、一般会計への依存度を減らした場合でも経営出来るようにつなげることが重要である。</t>
    <rPh sb="0" eb="2">
      <t>ケイジョウ</t>
    </rPh>
    <rPh sb="2" eb="4">
      <t>シュウシ</t>
    </rPh>
    <rPh sb="4" eb="6">
      <t>ヒリツ</t>
    </rPh>
    <rPh sb="12" eb="13">
      <t>コ</t>
    </rPh>
    <rPh sb="15" eb="17">
      <t>ルイセキ</t>
    </rPh>
    <rPh sb="17" eb="19">
      <t>ケッソン</t>
    </rPh>
    <rPh sb="19" eb="20">
      <t>キン</t>
    </rPh>
    <rPh sb="20" eb="22">
      <t>ヒリツ</t>
    </rPh>
    <rPh sb="26" eb="28">
      <t>オスイ</t>
    </rPh>
    <rPh sb="28" eb="30">
      <t>ショリ</t>
    </rPh>
    <rPh sb="30" eb="32">
      <t>ゲンカ</t>
    </rPh>
    <rPh sb="33" eb="35">
      <t>ルイジ</t>
    </rPh>
    <rPh sb="35" eb="37">
      <t>ダンタイ</t>
    </rPh>
    <rPh sb="37" eb="39">
      <t>ヘイキン</t>
    </rPh>
    <rPh sb="40" eb="42">
      <t>シタマワ</t>
    </rPh>
    <rPh sb="48" eb="50">
      <t>ケンゼン</t>
    </rPh>
    <rPh sb="51" eb="53">
      <t>ケイエイ</t>
    </rPh>
    <rPh sb="53" eb="55">
      <t>ジョウキョウ</t>
    </rPh>
    <rPh sb="56" eb="57">
      <t>カンガ</t>
    </rPh>
    <rPh sb="62" eb="64">
      <t>ケイヒ</t>
    </rPh>
    <rPh sb="64" eb="66">
      <t>カイシュウ</t>
    </rPh>
    <rPh sb="66" eb="67">
      <t>リツ</t>
    </rPh>
    <rPh sb="68" eb="70">
      <t>ルイジ</t>
    </rPh>
    <rPh sb="70" eb="72">
      <t>ダンタイ</t>
    </rPh>
    <rPh sb="72" eb="74">
      <t>ヘイキン</t>
    </rPh>
    <rPh sb="77" eb="79">
      <t>カイゼン</t>
    </rPh>
    <rPh sb="79" eb="81">
      <t>ケイコウ</t>
    </rPh>
    <rPh sb="91" eb="92">
      <t>ヒ</t>
    </rPh>
    <rPh sb="93" eb="94">
      <t>ツヅ</t>
    </rPh>
    <rPh sb="95" eb="97">
      <t>ケイエイ</t>
    </rPh>
    <rPh sb="97" eb="99">
      <t>ドリョク</t>
    </rPh>
    <rPh sb="100" eb="102">
      <t>ヒツヨウ</t>
    </rPh>
    <rPh sb="109" eb="111">
      <t>イッパン</t>
    </rPh>
    <rPh sb="111" eb="113">
      <t>カイケイ</t>
    </rPh>
    <rPh sb="115" eb="118">
      <t>イゾンド</t>
    </rPh>
    <rPh sb="119" eb="121">
      <t>イゼン</t>
    </rPh>
    <rPh sb="121" eb="122">
      <t>タカ</t>
    </rPh>
    <rPh sb="126" eb="128">
      <t>トウシ</t>
    </rPh>
    <rPh sb="129" eb="132">
      <t>コウリツカ</t>
    </rPh>
    <rPh sb="133" eb="135">
      <t>イジ</t>
    </rPh>
    <rPh sb="135" eb="138">
      <t>カンリヒ</t>
    </rPh>
    <rPh sb="139" eb="141">
      <t>サクゲン</t>
    </rPh>
    <rPh sb="142" eb="144">
      <t>セツゾク</t>
    </rPh>
    <rPh sb="144" eb="145">
      <t>リツ</t>
    </rPh>
    <rPh sb="145" eb="147">
      <t>コウジョウ</t>
    </rPh>
    <rPh sb="150" eb="152">
      <t>ユウシュウ</t>
    </rPh>
    <rPh sb="152" eb="154">
      <t>スイリョウ</t>
    </rPh>
    <rPh sb="155" eb="157">
      <t>ゾウカ</t>
    </rPh>
    <rPh sb="159" eb="161">
      <t>ケイゾク</t>
    </rPh>
    <rPh sb="163" eb="165">
      <t>ケイエイ</t>
    </rPh>
    <rPh sb="166" eb="169">
      <t>ケンゼンカ</t>
    </rPh>
    <rPh sb="170" eb="173">
      <t>コウリツセイ</t>
    </rPh>
    <rPh sb="174" eb="175">
      <t>タカ</t>
    </rPh>
    <rPh sb="177" eb="179">
      <t>ヒツヨウ</t>
    </rPh>
    <rPh sb="187" eb="190">
      <t>スイセンカ</t>
    </rPh>
    <rPh sb="190" eb="191">
      <t>リツ</t>
    </rPh>
    <rPh sb="199" eb="200">
      <t>ヒク</t>
    </rPh>
    <rPh sb="203" eb="206">
      <t>スイセンカ</t>
    </rPh>
    <rPh sb="206" eb="207">
      <t>リツ</t>
    </rPh>
    <rPh sb="208" eb="210">
      <t>コウジョウ</t>
    </rPh>
    <rPh sb="218" eb="220">
      <t>テキセイ</t>
    </rPh>
    <rPh sb="221" eb="223">
      <t>シヨウ</t>
    </rPh>
    <rPh sb="223" eb="224">
      <t>リョウ</t>
    </rPh>
    <rPh sb="224" eb="226">
      <t>シュウニュウ</t>
    </rPh>
    <rPh sb="227" eb="229">
      <t>カクホ</t>
    </rPh>
    <rPh sb="231" eb="233">
      <t>イッパン</t>
    </rPh>
    <rPh sb="233" eb="235">
      <t>カイケイ</t>
    </rPh>
    <rPh sb="237" eb="240">
      <t>イゾンド</t>
    </rPh>
    <rPh sb="241" eb="242">
      <t>ヘ</t>
    </rPh>
    <rPh sb="245" eb="247">
      <t>バアイ</t>
    </rPh>
    <rPh sb="249" eb="251">
      <t>ケイエイ</t>
    </rPh>
    <rPh sb="251" eb="253">
      <t>デキ</t>
    </rPh>
    <rPh sb="264" eb="266">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</si>
</sst>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7-4AA9-B93F-35F31E129F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DAB7-4AA9-B93F-35F31E129F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49.08</c:v>
                </c:pt>
                <c:pt idx="1">
                  <c:v>51.11</c:v>
                </c:pt>
                <c:pt idx="2">
                  <c:v>50.14</c:v>
                </c:pt>
                <c:pt idx="3">
                  <c:v>50.68</c:v>
                </c:pt>
                <c:pt idx="4">
                  <c:v>50</c:v>
                </c:pt>
              </c:numCache>
            </c:numRef>
          </c:val>
          <c:extLst>
            <c:ext xmlns:c16="http://schemas.microsoft.com/office/drawing/2014/chart" uri="{C3380CC4-5D6E-409C-BE32-E72D297353CC}">
              <c16:uniqueId val="{00000000-5842-42FD-BCA7-9837A14ABA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5842-42FD-BCA7-9837A14ABA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54.96</c:v>
                </c:pt>
                <c:pt idx="1">
                  <c:v>56.98</c:v>
                </c:pt>
                <c:pt idx="2">
                  <c:v>58.55</c:v>
                </c:pt>
                <c:pt idx="3">
                  <c:v>59.22</c:v>
                </c:pt>
                <c:pt idx="4">
                  <c:v>59.79</c:v>
                </c:pt>
              </c:numCache>
            </c:numRef>
          </c:val>
          <c:extLst>
            <c:ext xmlns:c16="http://schemas.microsoft.com/office/drawing/2014/chart" uri="{C3380CC4-5D6E-409C-BE32-E72D297353CC}">
              <c16:uniqueId val="{00000000-FA35-43AA-9646-9F472DD9B7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FA35-43AA-9646-9F472DD9B7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120.13</c:v>
                </c:pt>
                <c:pt idx="1">
                  <c:v>129.65</c:v>
                </c:pt>
                <c:pt idx="2">
                  <c:v>128.22999999999999</c:v>
                </c:pt>
                <c:pt idx="3">
                  <c:v>126.13</c:v>
                </c:pt>
                <c:pt idx="4">
                  <c:v>117.12</c:v>
                </c:pt>
              </c:numCache>
            </c:numRef>
          </c:val>
          <c:extLst>
            <c:ext xmlns:c16="http://schemas.microsoft.com/office/drawing/2014/chart" uri="{C3380CC4-5D6E-409C-BE32-E72D297353CC}">
              <c16:uniqueId val="{00000000-8AD0-4B57-A5D9-0D0E881DEE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c:ext xmlns:c16="http://schemas.microsoft.com/office/drawing/2014/chart" uri="{C3380CC4-5D6E-409C-BE32-E72D297353CC}">
              <c16:uniqueId val="{00000001-8AD0-4B57-A5D9-0D0E881DEE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20.75</c:v>
                </c:pt>
                <c:pt idx="1">
                  <c:v>23.41</c:v>
                </c:pt>
                <c:pt idx="2">
                  <c:v>26.09</c:v>
                </c:pt>
                <c:pt idx="3">
                  <c:v>28.8</c:v>
                </c:pt>
                <c:pt idx="4">
                  <c:v>31.54</c:v>
                </c:pt>
              </c:numCache>
            </c:numRef>
          </c:val>
          <c:extLst>
            <c:ext xmlns:c16="http://schemas.microsoft.com/office/drawing/2014/chart" uri="{C3380CC4-5D6E-409C-BE32-E72D297353CC}">
              <c16:uniqueId val="{00000000-7616-4BFC-9913-8E24C740E3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c:ext xmlns:c16="http://schemas.microsoft.com/office/drawing/2014/chart" uri="{C3380CC4-5D6E-409C-BE32-E72D297353CC}">
              <c16:uniqueId val="{00000001-7616-4BFC-9913-8E24C740E3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B8-4697-80E7-31E9EB0392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B8-4697-80E7-31E9EB0392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373.75</c:v>
                </c:pt>
                <c:pt idx="1">
                  <c:v>212.63</c:v>
                </c:pt>
                <c:pt idx="2">
                  <c:v>74.39</c:v>
                </c:pt>
                <c:pt idx="3" formatCode="#,##0.00;&quot;△&quot;#,##0.00">
                  <c:v>0</c:v>
                </c:pt>
                <c:pt idx="4" formatCode="#,##0.00;&quot;△&quot;#,##0.00">
                  <c:v>0</c:v>
                </c:pt>
              </c:numCache>
            </c:numRef>
          </c:val>
          <c:extLst>
            <c:ext xmlns:c16="http://schemas.microsoft.com/office/drawing/2014/chart" uri="{C3380CC4-5D6E-409C-BE32-E72D297353CC}">
              <c16:uniqueId val="{00000000-0825-4370-94B9-347D130A6C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c:ext xmlns:c16="http://schemas.microsoft.com/office/drawing/2014/chart" uri="{C3380CC4-5D6E-409C-BE32-E72D297353CC}">
              <c16:uniqueId val="{00000001-0825-4370-94B9-347D130A6C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107.55</c:v>
                </c:pt>
                <c:pt idx="1">
                  <c:v>122.37</c:v>
                </c:pt>
                <c:pt idx="2">
                  <c:v>133.63</c:v>
                </c:pt>
                <c:pt idx="3">
                  <c:v>134.12</c:v>
                </c:pt>
                <c:pt idx="4">
                  <c:v>123.59</c:v>
                </c:pt>
              </c:numCache>
            </c:numRef>
          </c:val>
          <c:extLst>
            <c:ext xmlns:c16="http://schemas.microsoft.com/office/drawing/2014/chart" uri="{C3380CC4-5D6E-409C-BE32-E72D297353CC}">
              <c16:uniqueId val="{00000000-3538-4E30-939D-B82C03B24E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c:ext xmlns:c16="http://schemas.microsoft.com/office/drawing/2014/chart" uri="{C3380CC4-5D6E-409C-BE32-E72D297353CC}">
              <c16:uniqueId val="{00000001-3538-4E30-939D-B82C03B24E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2614.2199999999998</c:v>
                </c:pt>
                <c:pt idx="1">
                  <c:v>1024.1600000000001</c:v>
                </c:pt>
                <c:pt idx="2">
                  <c:v>995.82</c:v>
                </c:pt>
                <c:pt idx="3">
                  <c:v>820.04</c:v>
                </c:pt>
                <c:pt idx="4">
                  <c:v>731.15</c:v>
                </c:pt>
              </c:numCache>
            </c:numRef>
          </c:val>
          <c:extLst>
            <c:ext xmlns:c16="http://schemas.microsoft.com/office/drawing/2014/chart" uri="{C3380CC4-5D6E-409C-BE32-E72D297353CC}">
              <c16:uniqueId val="{00000000-9998-429C-9895-AF763EB5F8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9998-429C-9895-AF763EB5F8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50.46</c:v>
                </c:pt>
                <c:pt idx="1">
                  <c:v>64.33</c:v>
                </c:pt>
                <c:pt idx="2">
                  <c:v>68.87</c:v>
                </c:pt>
                <c:pt idx="3">
                  <c:v>87.39</c:v>
                </c:pt>
                <c:pt idx="4">
                  <c:v>84.53</c:v>
                </c:pt>
              </c:numCache>
            </c:numRef>
          </c:val>
          <c:extLst>
            <c:ext xmlns:c16="http://schemas.microsoft.com/office/drawing/2014/chart" uri="{C3380CC4-5D6E-409C-BE32-E72D297353CC}">
              <c16:uniqueId val="{00000000-2A34-4276-B736-A4BB5B688E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2A34-4276-B736-A4BB5B688E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282.12</c:v>
                </c:pt>
                <c:pt idx="1">
                  <c:v>221.64</c:v>
                </c:pt>
                <c:pt idx="2">
                  <c:v>206.47</c:v>
                </c:pt>
                <c:pt idx="3">
                  <c:v>162.44</c:v>
                </c:pt>
                <c:pt idx="4">
                  <c:v>168.14</c:v>
                </c:pt>
              </c:numCache>
            </c:numRef>
          </c:val>
          <c:extLst>
            <c:ext xmlns:c16="http://schemas.microsoft.com/office/drawing/2014/chart" uri="{C3380CC4-5D6E-409C-BE32-E72D297353CC}">
              <c16:uniqueId val="{00000000-69A3-4E89-9D14-EF03F03009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69A3-4E89-9D14-EF03F03009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鶴田町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12984</v>
      </c>
      <c r="AM8" s="68"/>
      <c r="AN8" s="68"/>
      <c r="AO8" s="68"/>
      <c r="AP8" s="68"/>
      <c r="AQ8" s="68"/>
      <c r="AR8" s="68"/>
      <c r="AS8" s="68"/>
      <c r="AT8" s="67">
        <f>データ!T6</f>
        <v>46.43</v>
      </c>
      <c r="AU8" s="67"/>
      <c r="AV8" s="67"/>
      <c r="AW8" s="67"/>
      <c r="AX8" s="67"/>
      <c r="AY8" s="67"/>
      <c r="AZ8" s="67"/>
      <c r="BA8" s="67"/>
      <c r="BB8" s="67">
        <f>データ!U6</f>
        <v>279.64999999999998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54.51</v>
      </c>
      <c r="J10" s="67"/>
      <c r="K10" s="67"/>
      <c r="L10" s="67"/>
      <c r="M10" s="67"/>
      <c r="N10" s="67"/>
      <c r="O10" s="67"/>
      <c r="P10" s="67">
        <f>データ!P6</f>
        <v>47.46</v>
      </c>
      <c r="Q10" s="67"/>
      <c r="R10" s="67"/>
      <c r="S10" s="67"/>
      <c r="T10" s="67"/>
      <c r="U10" s="67"/>
      <c r="V10" s="67"/>
      <c r="W10" s="67">
        <f>データ!Q6</f>
        <v>100</v>
      </c>
      <c r="X10" s="67"/>
      <c r="Y10" s="67"/>
      <c r="Z10" s="67"/>
      <c r="AA10" s="67"/>
      <c r="AB10" s="67"/>
      <c r="AC10" s="67"/>
      <c r="AD10" s="68">
        <f>データ!R6</f>
        <v>2804</v>
      </c>
      <c r="AE10" s="68"/>
      <c r="AF10" s="68"/>
      <c r="AG10" s="68"/>
      <c r="AH10" s="68"/>
      <c r="AI10" s="68"/>
      <c r="AJ10" s="68"/>
      <c r="AK10" s="2"/>
      <c r="AL10" s="68">
        <f>データ!V6</f>
        <v>6108</v>
      </c>
      <c r="AM10" s="68"/>
      <c r="AN10" s="68"/>
      <c r="AO10" s="68"/>
      <c r="AP10" s="68"/>
      <c r="AQ10" s="68"/>
      <c r="AR10" s="68"/>
      <c r="AS10" s="68"/>
      <c r="AT10" s="67">
        <f>データ!W6</f>
        <v>2.72</v>
      </c>
      <c r="AU10" s="67"/>
      <c r="AV10" s="67"/>
      <c r="AW10" s="67"/>
      <c r="AX10" s="67"/>
      <c r="AY10" s="67"/>
      <c r="AZ10" s="67"/>
      <c r="BA10" s="67"/>
      <c r="BB10" s="67">
        <f>データ!X6</f>
        <v>2245.59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45Wd5EHDFEbK9TJ3ZjoUsmeUkp61ApdSETGjtWY4J/eLPTEpkrtI/qygQfg462phFmvUyRIHQ26ZmG8NDWBZw==" saltValue="7R6eUcTCXb2c5zo9B36Z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23841</v>
      </c>
      <c r="D6" s="33">
        <f t="shared" si="3"/>
        <v>46</v>
      </c>
      <c r="E6" s="33">
        <f t="shared" si="3"/>
        <v>17</v>
      </c>
      <c r="F6" s="33">
        <f t="shared" si="3"/>
        <v>1</v>
      </c>
      <c r="G6" s="33">
        <f t="shared" si="3"/>
        <v>0</v>
      </c>
      <c r="H6" s="33" t="str">
        <f t="shared" si="3"/>
        <v>青森県　鶴田町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54.51</v>
      </c>
      <c r="P6" s="34">
        <f t="shared" si="3"/>
        <v>47.46</v>
      </c>
      <c r="Q6" s="34">
        <f t="shared" si="3"/>
        <v>100</v>
      </c>
      <c r="R6" s="34">
        <f t="shared" si="3"/>
        <v>2804</v>
      </c>
      <c r="S6" s="34">
        <f t="shared" si="3"/>
        <v>12984</v>
      </c>
      <c r="T6" s="34">
        <f t="shared" si="3"/>
        <v>46.43</v>
      </c>
      <c r="U6" s="34">
        <f t="shared" si="3"/>
        <v>279.64999999999998</v>
      </c>
      <c r="V6" s="34">
        <f t="shared" si="3"/>
        <v>6108</v>
      </c>
      <c r="W6" s="34">
        <f t="shared" si="3"/>
        <v>2.72</v>
      </c>
      <c r="X6" s="34">
        <f t="shared" si="3"/>
        <v>2245.59</v>
      </c>
      <c r="Y6" s="35">
        <f>IF(Y7="",NA(),Y7)</f>
        <v>120.13</v>
      </c>
      <c r="Z6" s="35">
        <f t="shared" ref="Z6:AH6" si="4">IF(Z7="",NA(),Z7)</f>
        <v>129.65</v>
      </c>
      <c r="AA6" s="35">
        <f t="shared" si="4"/>
        <v>128.22999999999999</v>
      </c>
      <c r="AB6" s="35">
        <f t="shared" si="4"/>
        <v>126.13</v>
      </c>
      <c r="AC6" s="35">
        <f t="shared" si="4"/>
        <v>117.12</v>
      </c>
      <c r="AD6" s="35">
        <f t="shared" si="4"/>
        <v>108.69</v>
      </c>
      <c r="AE6" s="35">
        <f t="shared" si="4"/>
        <v>110.8</v>
      </c>
      <c r="AF6" s="35">
        <f t="shared" si="4"/>
        <v>110.07</v>
      </c>
      <c r="AG6" s="35">
        <f t="shared" si="4"/>
        <v>106.7</v>
      </c>
      <c r="AH6" s="35">
        <f t="shared" si="4"/>
        <v>106.83</v>
      </c>
      <c r="AI6" s="34" t="str">
        <f>IF(AI7="","",IF(AI7="-","【-】","【"&amp;SUBSTITUTE(TEXT(AI7,"#,##0.00"),"-","△")&amp;"】"))</f>
        <v>【108.69】</v>
      </c>
      <c r="AJ6" s="35">
        <f>IF(AJ7="",NA(),AJ7)</f>
        <v>373.75</v>
      </c>
      <c r="AK6" s="35">
        <f t="shared" ref="AK6:AS6" si="5">IF(AK7="",NA(),AK7)</f>
        <v>212.63</v>
      </c>
      <c r="AL6" s="35">
        <f t="shared" si="5"/>
        <v>74.39</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107.55</v>
      </c>
      <c r="AV6" s="35">
        <f t="shared" ref="AV6:BD6" si="6">IF(AV7="",NA(),AV7)</f>
        <v>122.37</v>
      </c>
      <c r="AW6" s="35">
        <f t="shared" si="6"/>
        <v>133.63</v>
      </c>
      <c r="AX6" s="35">
        <f t="shared" si="6"/>
        <v>134.12</v>
      </c>
      <c r="AY6" s="35">
        <f t="shared" si="6"/>
        <v>123.59</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2614.2199999999998</v>
      </c>
      <c r="BG6" s="35">
        <f t="shared" ref="BG6:BO6" si="7">IF(BG7="",NA(),BG7)</f>
        <v>1024.1600000000001</v>
      </c>
      <c r="BH6" s="35">
        <f t="shared" si="7"/>
        <v>995.82</v>
      </c>
      <c r="BI6" s="35">
        <f t="shared" si="7"/>
        <v>820.04</v>
      </c>
      <c r="BJ6" s="35">
        <f t="shared" si="7"/>
        <v>731.15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50.46</v>
      </c>
      <c r="BR6" s="35">
        <f t="shared" ref="BR6:BZ6" si="8">IF(BR7="",NA(),BR7)</f>
        <v>64.33</v>
      </c>
      <c r="BS6" s="35">
        <f t="shared" si="8"/>
        <v>68.87</v>
      </c>
      <c r="BT6" s="35">
        <f t="shared" si="8"/>
        <v>87.39</v>
      </c>
      <c r="BU6" s="35">
        <f t="shared" si="8"/>
        <v>84.53</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282.12</v>
      </c>
      <c r="CC6" s="35">
        <f t="shared" ref="CC6:CK6" si="9">IF(CC7="",NA(),CC7)</f>
        <v>221.64</v>
      </c>
      <c r="CD6" s="35">
        <f t="shared" si="9"/>
        <v>206.47</v>
      </c>
      <c r="CE6" s="35">
        <f t="shared" si="9"/>
        <v>162.44</v>
      </c>
      <c r="CF6" s="35">
        <f t="shared" si="9"/>
        <v>168.14</v>
      </c>
      <c r="CG6" s="35">
        <f t="shared" si="9"/>
        <v>248.89</v>
      </c>
      <c r="CH6" s="35">
        <f t="shared" si="9"/>
        <v>250.84</v>
      </c>
      <c r="CI6" s="35">
        <f t="shared" si="9"/>
        <v>235.61</v>
      </c>
      <c r="CJ6" s="35">
        <f t="shared" si="9"/>
        <v>216.21</v>
      </c>
      <c r="CK6" s="35">
        <f t="shared" si="9"/>
        <v>220.31</v>
      </c>
      <c r="CL6" s="34" t="str">
        <f>IF(CL7="","",IF(CL7="-","【-】","【"&amp;SUBSTITUTE(TEXT(CL7,"#,##0.00"),"-","△")&amp;"】"))</f>
        <v>【136.86】</v>
      </c>
      <c r="CM6" s="35">
        <f>IF(CM7="",NA(),CM7)</f>
        <v>49.08</v>
      </c>
      <c r="CN6" s="35">
        <f t="shared" ref="CN6:CV6" si="10">IF(CN7="",NA(),CN7)</f>
        <v>51.11</v>
      </c>
      <c r="CO6" s="35">
        <f t="shared" si="10"/>
        <v>50.14</v>
      </c>
      <c r="CP6" s="35">
        <f t="shared" si="10"/>
        <v>50.68</v>
      </c>
      <c r="CQ6" s="35">
        <f t="shared" si="10"/>
        <v>50</v>
      </c>
      <c r="CR6" s="35">
        <f t="shared" si="10"/>
        <v>49.89</v>
      </c>
      <c r="CS6" s="35">
        <f t="shared" si="10"/>
        <v>49.39</v>
      </c>
      <c r="CT6" s="35">
        <f t="shared" si="10"/>
        <v>49.25</v>
      </c>
      <c r="CU6" s="35">
        <f t="shared" si="10"/>
        <v>50.24</v>
      </c>
      <c r="CV6" s="35">
        <f t="shared" si="10"/>
        <v>49.68</v>
      </c>
      <c r="CW6" s="34" t="str">
        <f>IF(CW7="","",IF(CW7="-","【-】","【"&amp;SUBSTITUTE(TEXT(CW7,"#,##0.00"),"-","△")&amp;"】"))</f>
        <v>【58.98】</v>
      </c>
      <c r="CX6" s="35">
        <f>IF(CX7="",NA(),CX7)</f>
        <v>54.96</v>
      </c>
      <c r="CY6" s="35">
        <f t="shared" ref="CY6:DG6" si="11">IF(CY7="",NA(),CY7)</f>
        <v>56.98</v>
      </c>
      <c r="CZ6" s="35">
        <f t="shared" si="11"/>
        <v>58.55</v>
      </c>
      <c r="DA6" s="35">
        <f t="shared" si="11"/>
        <v>59.22</v>
      </c>
      <c r="DB6" s="35">
        <f t="shared" si="11"/>
        <v>59.79</v>
      </c>
      <c r="DC6" s="35">
        <f t="shared" si="11"/>
        <v>84.73</v>
      </c>
      <c r="DD6" s="35">
        <f t="shared" si="11"/>
        <v>83.96</v>
      </c>
      <c r="DE6" s="35">
        <f t="shared" si="11"/>
        <v>84.12</v>
      </c>
      <c r="DF6" s="35">
        <f t="shared" si="11"/>
        <v>84.17</v>
      </c>
      <c r="DG6" s="35">
        <f t="shared" si="11"/>
        <v>83.35</v>
      </c>
      <c r="DH6" s="34" t="str">
        <f>IF(DH7="","",IF(DH7="-","【-】","【"&amp;SUBSTITUTE(TEXT(DH7,"#,##0.00"),"-","△")&amp;"】"))</f>
        <v>【95.20】</v>
      </c>
      <c r="DI6" s="35">
        <f>IF(DI7="",NA(),DI7)</f>
        <v>20.75</v>
      </c>
      <c r="DJ6" s="35">
        <f t="shared" ref="DJ6:DR6" si="12">IF(DJ7="",NA(),DJ7)</f>
        <v>23.41</v>
      </c>
      <c r="DK6" s="35">
        <f t="shared" si="12"/>
        <v>26.09</v>
      </c>
      <c r="DL6" s="35">
        <f t="shared" si="12"/>
        <v>28.8</v>
      </c>
      <c r="DM6" s="35">
        <f t="shared" si="12"/>
        <v>31.54</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23841</v>
      </c>
      <c r="D7" s="37">
        <v>46</v>
      </c>
      <c r="E7" s="37">
        <v>17</v>
      </c>
      <c r="F7" s="37">
        <v>1</v>
      </c>
      <c r="G7" s="37">
        <v>0</v>
      </c>
      <c r="H7" s="37" t="s">
        <v>96</v>
      </c>
      <c r="I7" s="37" t="s">
        <v>97</v>
      </c>
      <c r="J7" s="37" t="s">
        <v>98</v>
      </c>
      <c r="K7" s="37" t="s">
        <v>99</v>
      </c>
      <c r="L7" s="37" t="s">
        <v>100</v>
      </c>
      <c r="M7" s="37" t="s">
        <v>101</v>
      </c>
      <c r="N7" s="38" t="s">
        <v>102</v>
      </c>
      <c r="O7" s="38">
        <v>54.51</v>
      </c>
      <c r="P7" s="38">
        <v>47.46</v>
      </c>
      <c r="Q7" s="38">
        <v>100</v>
      </c>
      <c r="R7" s="38">
        <v>2804</v>
      </c>
      <c r="S7" s="38">
        <v>12984</v>
      </c>
      <c r="T7" s="38">
        <v>46.43</v>
      </c>
      <c r="U7" s="38">
        <v>279.64999999999998</v>
      </c>
      <c r="V7" s="38">
        <v>6108</v>
      </c>
      <c r="W7" s="38">
        <v>2.72</v>
      </c>
      <c r="X7" s="38">
        <v>2245.59</v>
      </c>
      <c r="Y7" s="38">
        <v>120.13</v>
      </c>
      <c r="Z7" s="38">
        <v>129.65</v>
      </c>
      <c r="AA7" s="38">
        <v>128.22999999999999</v>
      </c>
      <c r="AB7" s="38">
        <v>126.13</v>
      </c>
      <c r="AC7" s="38">
        <v>117.12</v>
      </c>
      <c r="AD7" s="38">
        <v>108.69</v>
      </c>
      <c r="AE7" s="38">
        <v>110.8</v>
      </c>
      <c r="AF7" s="38">
        <v>110.07</v>
      </c>
      <c r="AG7" s="38">
        <v>106.7</v>
      </c>
      <c r="AH7" s="38">
        <v>106.83</v>
      </c>
      <c r="AI7" s="38">
        <v>108.69</v>
      </c>
      <c r="AJ7" s="38">
        <v>373.75</v>
      </c>
      <c r="AK7" s="38">
        <v>212.63</v>
      </c>
      <c r="AL7" s="38">
        <v>74.39</v>
      </c>
      <c r="AM7" s="38">
        <v>0</v>
      </c>
      <c r="AN7" s="38">
        <v>0</v>
      </c>
      <c r="AO7" s="38">
        <v>29.24</v>
      </c>
      <c r="AP7" s="38">
        <v>31.45</v>
      </c>
      <c r="AQ7" s="38">
        <v>31.4</v>
      </c>
      <c r="AR7" s="38">
        <v>26.14</v>
      </c>
      <c r="AS7" s="38">
        <v>22.02</v>
      </c>
      <c r="AT7" s="38">
        <v>3.28</v>
      </c>
      <c r="AU7" s="38">
        <v>107.55</v>
      </c>
      <c r="AV7" s="38">
        <v>122.37</v>
      </c>
      <c r="AW7" s="38">
        <v>133.63</v>
      </c>
      <c r="AX7" s="38">
        <v>134.12</v>
      </c>
      <c r="AY7" s="38">
        <v>123.59</v>
      </c>
      <c r="AZ7" s="38">
        <v>68.510000000000005</v>
      </c>
      <c r="BA7" s="38">
        <v>70.16</v>
      </c>
      <c r="BB7" s="38">
        <v>79.709999999999994</v>
      </c>
      <c r="BC7" s="38">
        <v>68.290000000000006</v>
      </c>
      <c r="BD7" s="38">
        <v>68.040000000000006</v>
      </c>
      <c r="BE7" s="38">
        <v>69.489999999999995</v>
      </c>
      <c r="BF7" s="38">
        <v>2614.2199999999998</v>
      </c>
      <c r="BG7" s="38">
        <v>1024.1600000000001</v>
      </c>
      <c r="BH7" s="38">
        <v>995.82</v>
      </c>
      <c r="BI7" s="38">
        <v>820.04</v>
      </c>
      <c r="BJ7" s="38">
        <v>731.15</v>
      </c>
      <c r="BK7" s="38">
        <v>1203.71</v>
      </c>
      <c r="BL7" s="38">
        <v>1162.3599999999999</v>
      </c>
      <c r="BM7" s="38">
        <v>1047.6500000000001</v>
      </c>
      <c r="BN7" s="38">
        <v>1124.26</v>
      </c>
      <c r="BO7" s="38">
        <v>1048.23</v>
      </c>
      <c r="BP7" s="38">
        <v>682.78</v>
      </c>
      <c r="BQ7" s="38">
        <v>50.46</v>
      </c>
      <c r="BR7" s="38">
        <v>64.33</v>
      </c>
      <c r="BS7" s="38">
        <v>68.87</v>
      </c>
      <c r="BT7" s="38">
        <v>87.39</v>
      </c>
      <c r="BU7" s="38">
        <v>84.53</v>
      </c>
      <c r="BV7" s="38">
        <v>69.739999999999995</v>
      </c>
      <c r="BW7" s="38">
        <v>68.209999999999994</v>
      </c>
      <c r="BX7" s="38">
        <v>74.040000000000006</v>
      </c>
      <c r="BY7" s="38">
        <v>80.58</v>
      </c>
      <c r="BZ7" s="38">
        <v>78.92</v>
      </c>
      <c r="CA7" s="38">
        <v>100.91</v>
      </c>
      <c r="CB7" s="38">
        <v>282.12</v>
      </c>
      <c r="CC7" s="38">
        <v>221.64</v>
      </c>
      <c r="CD7" s="38">
        <v>206.47</v>
      </c>
      <c r="CE7" s="38">
        <v>162.44</v>
      </c>
      <c r="CF7" s="38">
        <v>168.14</v>
      </c>
      <c r="CG7" s="38">
        <v>248.89</v>
      </c>
      <c r="CH7" s="38">
        <v>250.84</v>
      </c>
      <c r="CI7" s="38">
        <v>235.61</v>
      </c>
      <c r="CJ7" s="38">
        <v>216.21</v>
      </c>
      <c r="CK7" s="38">
        <v>220.31</v>
      </c>
      <c r="CL7" s="38">
        <v>136.86000000000001</v>
      </c>
      <c r="CM7" s="38">
        <v>49.08</v>
      </c>
      <c r="CN7" s="38">
        <v>51.11</v>
      </c>
      <c r="CO7" s="38">
        <v>50.14</v>
      </c>
      <c r="CP7" s="38">
        <v>50.68</v>
      </c>
      <c r="CQ7" s="38">
        <v>50</v>
      </c>
      <c r="CR7" s="38">
        <v>49.89</v>
      </c>
      <c r="CS7" s="38">
        <v>49.39</v>
      </c>
      <c r="CT7" s="38">
        <v>49.25</v>
      </c>
      <c r="CU7" s="38">
        <v>50.24</v>
      </c>
      <c r="CV7" s="38">
        <v>49.68</v>
      </c>
      <c r="CW7" s="38">
        <v>58.98</v>
      </c>
      <c r="CX7" s="38">
        <v>54.96</v>
      </c>
      <c r="CY7" s="38">
        <v>56.98</v>
      </c>
      <c r="CZ7" s="38">
        <v>58.55</v>
      </c>
      <c r="DA7" s="38">
        <v>59.22</v>
      </c>
      <c r="DB7" s="38">
        <v>59.79</v>
      </c>
      <c r="DC7" s="38">
        <v>84.73</v>
      </c>
      <c r="DD7" s="38">
        <v>83.96</v>
      </c>
      <c r="DE7" s="38">
        <v>84.12</v>
      </c>
      <c r="DF7" s="38">
        <v>84.17</v>
      </c>
      <c r="DG7" s="38">
        <v>83.35</v>
      </c>
      <c r="DH7" s="38">
        <v>95.2</v>
      </c>
      <c r="DI7" s="38">
        <v>20.75</v>
      </c>
      <c r="DJ7" s="38">
        <v>23.41</v>
      </c>
      <c r="DK7" s="38">
        <v>26.09</v>
      </c>
      <c r="DL7" s="38">
        <v>28.8</v>
      </c>
      <c r="DM7" s="38">
        <v>31.54</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貴田 尚人</cp:lastModifiedBy>
  <cp:lastPrinted>2020-01-16T00:58:55Z</cp:lastPrinted>
  <dcterms:created xsi:type="dcterms:W3CDTF">2019-12-05T04:42:29Z</dcterms:created>
  <dcterms:modified xsi:type="dcterms:W3CDTF">2020-01-16T01:19:08Z</dcterms:modified>
  <cp:category/>
</cp:coreProperties>
</file>