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300_理財\310 上水道事業\Ｈ３１\04_決算統計・繰出金調査・特別交付税・経営比較分析表\公営企業決算統計（担当分）\11経営比較分析表\02確認作業\102津軽広域水道企業団西北事業部\"/>
    </mc:Choice>
  </mc:AlternateContent>
  <workbookProtection workbookAlgorithmName="SHA-512" workbookHashValue="HajVBeIrMXfuVBn7jNPeruvudqOgREsPlearGMPx5bBgeOydKAckoIipH4r+n0qWGjbaL3MABci4AfaZVRCO9Q==" workbookSaltValue="1KSsLsGREcmHsW/K8ciEBw==" workbookSpinCount="100000" lockStructure="1"/>
  <bookViews>
    <workbookView xWindow="-120" yWindow="-120" windowWidth="19440" windowHeight="15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<sst xmlns="http://schemas.openxmlformats.org/spreadsheetml/2006/main" count="223" uniqueCount="108">
  <si>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</si>
  <si>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</si>
  <si>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</si>
  <si>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</si>
  <si>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</si>
  <si>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</si>
  <si>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</si>
  <si>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</si>
  <si>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</si>
  <si>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</si>
  <si>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</si>
  <si>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</si>
  <si>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</si>
  <si>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</si>
  <si>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</si>
  <si>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</si>
  <si>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</si>
  <si>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</si>
  <si>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</si>
  <si>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</si>
  <si>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</si>
  <si>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</si>
  <si>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</si>
  <si>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</si>
  <si>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</si>
  <si>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</si>
  <si>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</si>
  <si>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</si>
  <si>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</si>
  <si>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</si>
  <si>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</si>
  <si>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</si>
  <si>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</si>
  <si>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</si>
  <si>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</si>
  <si>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</si>
  <si>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</si>
  <si>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</si>
  <si>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</si>
  <si>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</si>
  <si>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</si>
  <si>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</si>
  <si>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</si>
  <si>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</si>
  <si>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</si>
  <si>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</si>
  <si>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</si>
  <si>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</si>
  <si>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</si>
  <si>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</si>
  <si>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</si>
  <si>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</si>
  <si>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</si>
  <si>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</si>
  <si>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</si>
  <si>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</si>
  <si>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</si>
  <si>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</si>
  <si>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</si>
  <si>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</si>
  <si>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</si>
  <si>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</si>
  <si>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</si>
  <si>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</si>
  <si>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</si>
  <si>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</si>
  <si>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</si>
  <si>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</si>
  <si>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</si>
  <si>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</si>
  <si>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</si>
  <si>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</si>
  <si>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</si>
  <si>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</si>
  <si>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</si>
  <si>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</si>
  <si>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</si>
  <si>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</si>
  <si>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</si>
  <si>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</si>
  <si>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</si>
  <si>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</si>
  <si>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</si>
  <si>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</si>
  <si>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</si>
  <si>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</si>
  <si>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</si>
  <si>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</si>
  <si>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</si>
  <si>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</si>
  <si>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</si>
  <si>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</si>
  <si>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</si>
  <si>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</si>
  <si>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</si>
  <si>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</si>
  <si>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</si>
  <si>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</si>
  <si>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</si>
  <si>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</si>
  <si>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</si>
  <si>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</si>
  <si>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</si>
  <si>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</si>
  <si>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</si>
  <si>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アセットマネジメントによる老朽管更新事業により随時更新している。平成29年度より年間5億円程度の事業費をもって2049年度の更新を目指している。</t>
    <phoneticPr fontId="4"/>
  </si>
  <si>
    <t>令和3年度から津軽事業部より用水供給を受けるにあたり現在稼働している浄水場は無くなり、上記で挙げた老朽化に伴う修繕費等も減少する一方で、受水費等新しい費用や発生することもあり、今まで以上に費用がかかることが予想されることから、適正な水道料金の改定や高料金対策補助金活用など財源の確保に努めていかなければならない。</t>
    <phoneticPr fontId="4"/>
  </si>
  <si>
    <t xml:space="preserve">経常収支比率について平成27年度から徐々に落ち込んでいるものの、100％を下回ってはいないので良好といえるが、類似団体平均値と比較して給水原価は高く、有収率を見ても前年度と比べて落ち込んでおり、平均値に比べ低い数値であることが伺える。
給水原価は毎年の通り浄水場の数が多いのと、施設の老朽化に伴う修繕費等の必要経費が多いため、自ずと給水原価が上がってしまうものと思われる。
有収率については、自然漏水や濁り水吐水量の増加によるものであるが、老朽管更新事業で随時布設替更新を行っておりますので、今後長い目で見ると徐々に減少するかと思う。
</t>
    <rPh sb="0" eb="2">
      <t>ケイジョウ</t>
    </rPh>
    <rPh sb="2" eb="4">
      <t>シュウシ</t>
    </rPh>
    <rPh sb="4" eb="6">
      <t>ヒリツ</t>
    </rPh>
    <rPh sb="10" eb="12">
      <t>ヘイセイ</t>
    </rPh>
    <rPh sb="14" eb="16">
      <t>ネンド</t>
    </rPh>
    <rPh sb="18" eb="20">
      <t>ジョジョ</t>
    </rPh>
    <rPh sb="21" eb="22">
      <t>オ</t>
    </rPh>
    <rPh sb="23" eb="24">
      <t>コ</t>
    </rPh>
    <rPh sb="37" eb="39">
      <t>シタマワ</t>
    </rPh>
    <rPh sb="47" eb="49">
      <t>リョウコウ</t>
    </rPh>
    <rPh sb="67" eb="69">
      <t>キュウスイ</t>
    </rPh>
    <rPh sb="69" eb="71">
      <t>ゲンカ</t>
    </rPh>
    <rPh sb="72" eb="73">
      <t>タカ</t>
    </rPh>
    <rPh sb="75" eb="78">
      <t>ユウシュウリツ</t>
    </rPh>
    <rPh sb="79" eb="80">
      <t>ミ</t>
    </rPh>
    <rPh sb="97" eb="100">
      <t>ヘイキンチ</t>
    </rPh>
    <rPh sb="101" eb="102">
      <t>クラ</t>
    </rPh>
    <rPh sb="103" eb="104">
      <t>ヒク</t>
    </rPh>
    <rPh sb="105" eb="107">
      <t>スウチ</t>
    </rPh>
    <rPh sb="113" eb="114">
      <t>ウカガ</t>
    </rPh>
    <rPh sb="118" eb="120">
      <t>キュウスイ</t>
    </rPh>
    <rPh sb="120" eb="122">
      <t>ゲンカ</t>
    </rPh>
    <rPh sb="123" eb="125">
      <t>マイネン</t>
    </rPh>
    <rPh sb="126" eb="127">
      <t>トオ</t>
    </rPh>
    <rPh sb="128" eb="131">
      <t>ジョウスイジョウ</t>
    </rPh>
    <rPh sb="132" eb="133">
      <t>カズ</t>
    </rPh>
    <rPh sb="134" eb="135">
      <t>オオ</t>
    </rPh>
    <rPh sb="139" eb="141">
      <t>シセツ</t>
    </rPh>
    <rPh sb="142" eb="145">
      <t>ロウキュウカ</t>
    </rPh>
    <rPh sb="146" eb="147">
      <t>トモナ</t>
    </rPh>
    <rPh sb="148" eb="150">
      <t>シュウゼン</t>
    </rPh>
    <rPh sb="150" eb="151">
      <t>ヒ</t>
    </rPh>
    <rPh sb="151" eb="152">
      <t>トウ</t>
    </rPh>
    <rPh sb="153" eb="155">
      <t>ヒツヨウ</t>
    </rPh>
    <rPh sb="155" eb="157">
      <t>ケイヒ</t>
    </rPh>
    <rPh sb="158" eb="159">
      <t>オオ</t>
    </rPh>
    <rPh sb="163" eb="164">
      <t>オノ</t>
    </rPh>
    <rPh sb="166" eb="168">
      <t>キュウスイ</t>
    </rPh>
    <rPh sb="168" eb="170">
      <t>ゲンカ</t>
    </rPh>
    <rPh sb="171" eb="172">
      <t>ア</t>
    </rPh>
    <rPh sb="181" eb="182">
      <t>オモ</t>
    </rPh>
    <rPh sb="187" eb="190">
      <t>ユウシュウリツ</t>
    </rPh>
    <rPh sb="196" eb="198">
      <t>シゼン</t>
    </rPh>
    <rPh sb="198" eb="200">
      <t>ロウスイ</t>
    </rPh>
    <rPh sb="201" eb="202">
      <t>ニゴ</t>
    </rPh>
    <rPh sb="203" eb="204">
      <t>ミズ</t>
    </rPh>
    <rPh sb="204" eb="205">
      <t>ト</t>
    </rPh>
    <rPh sb="205" eb="207">
      <t>スイリョウ</t>
    </rPh>
    <rPh sb="208" eb="210">
      <t>ゾウカ</t>
    </rPh>
    <rPh sb="220" eb="227">
      <t>ロウキュウカンコウシンジギョウ</t>
    </rPh>
    <rPh sb="228" eb="230">
      <t>ズイジ</t>
    </rPh>
    <rPh sb="230" eb="233">
      <t>フセツガ</t>
    </rPh>
    <rPh sb="233" eb="235">
      <t>コウシン</t>
    </rPh>
    <rPh sb="236" eb="237">
      <t>オコナ</t>
    </rPh>
    <rPh sb="246" eb="248">
      <t>コンゴ</t>
    </rPh>
    <rPh sb="248" eb="249">
      <t>ナガ</t>
    </rPh>
    <rPh sb="250" eb="251">
      <t>メ</t>
    </rPh>
    <rPh sb="252" eb="253">
      <t>ミ</t>
    </rPh>
    <rPh sb="255" eb="257">
      <t>ジョジョ</t>
    </rPh>
    <rPh sb="258" eb="260">
      <t>ゲンショウ</t>
    </rPh>
    <rPh sb="264" eb="265">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</si>
</sst>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c:v>
                </c:pt>
                <c:pt idx="1">
                  <c:v>0.85</c:v>
                </c:pt>
                <c:pt idx="2">
                  <c:v>0.76</c:v>
                </c:pt>
                <c:pt idx="3">
                  <c:v>2.02</c:v>
                </c:pt>
                <c:pt idx="4">
                  <c:v>1.47</c:v>
                </c:pt>
              </c:numCache>
            </c:numRef>
          </c:val>
          <c:extLst>
            <c:ext xmlns:c16="http://schemas.microsoft.com/office/drawing/2014/chart" uri="{C3380CC4-5D6E-409C-BE32-E72D297353CC}">
              <c16:uniqueId val="{00000000-AE09-42F1-B8E3-3B59951871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c:v>
                </c:pt>
              </c:numCache>
            </c:numRef>
          </c:val>
          <c:smooth val="0"/>
          <c:extLst>
            <c:ext xmlns:c16="http://schemas.microsoft.com/office/drawing/2014/chart" uri="{C3380CC4-5D6E-409C-BE32-E72D297353CC}">
              <c16:uniqueId val="{00000001-AE09-42F1-B8E3-3B59951871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64.430000000000007</c:v>
                </c:pt>
                <c:pt idx="1">
                  <c:v>65.3</c:v>
                </c:pt>
                <c:pt idx="2">
                  <c:v>64.7</c:v>
                </c:pt>
                <c:pt idx="3">
                  <c:v>65.47</c:v>
                </c:pt>
                <c:pt idx="4">
                  <c:v>65.099999999999994</c:v>
                </c:pt>
              </c:numCache>
            </c:numRef>
          </c:val>
          <c:extLst>
            <c:ext xmlns:c16="http://schemas.microsoft.com/office/drawing/2014/chart" uri="{C3380CC4-5D6E-409C-BE32-E72D297353CC}">
              <c16:uniqueId val="{00000000-3F85-48B3-BEC9-25C408C62A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55.03</c:v>
                </c:pt>
              </c:numCache>
            </c:numRef>
          </c:val>
          <c:smooth val="0"/>
          <c:extLst>
            <c:ext xmlns:c16="http://schemas.microsoft.com/office/drawing/2014/chart" uri="{C3380CC4-5D6E-409C-BE32-E72D297353CC}">
              <c16:uniqueId val="{00000001-3F85-48B3-BEC9-25C408C62A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84.08</c:v>
                </c:pt>
                <c:pt idx="1">
                  <c:v>82.49</c:v>
                </c:pt>
                <c:pt idx="2">
                  <c:v>83.04</c:v>
                </c:pt>
                <c:pt idx="3">
                  <c:v>81.36</c:v>
                </c:pt>
                <c:pt idx="4">
                  <c:v>80.08</c:v>
                </c:pt>
              </c:numCache>
            </c:numRef>
          </c:val>
          <c:extLst>
            <c:ext xmlns:c16="http://schemas.microsoft.com/office/drawing/2014/chart" uri="{C3380CC4-5D6E-409C-BE32-E72D297353CC}">
              <c16:uniqueId val="{00000000-9D5A-40A2-9951-3C629DAC55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81.900000000000006</c:v>
                </c:pt>
              </c:numCache>
            </c:numRef>
          </c:val>
          <c:smooth val="0"/>
          <c:extLst>
            <c:ext xmlns:c16="http://schemas.microsoft.com/office/drawing/2014/chart" uri="{C3380CC4-5D6E-409C-BE32-E72D297353CC}">
              <c16:uniqueId val="{00000001-9D5A-40A2-9951-3C629DAC55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104.11</c:v>
                </c:pt>
                <c:pt idx="1">
                  <c:v>110.76</c:v>
                </c:pt>
                <c:pt idx="2">
                  <c:v>108</c:v>
                </c:pt>
                <c:pt idx="3">
                  <c:v>106.2</c:v>
                </c:pt>
                <c:pt idx="4">
                  <c:v>105.86</c:v>
                </c:pt>
              </c:numCache>
            </c:numRef>
          </c:val>
          <c:extLst>
            <c:ext xmlns:c16="http://schemas.microsoft.com/office/drawing/2014/chart" uri="{C3380CC4-5D6E-409C-BE32-E72D297353CC}">
              <c16:uniqueId val="{00000000-CFF3-4AD9-8B4A-F8075051DE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108.87</c:v>
                </c:pt>
              </c:numCache>
            </c:numRef>
          </c:val>
          <c:smooth val="0"/>
          <c:extLst>
            <c:ext xmlns:c16="http://schemas.microsoft.com/office/drawing/2014/chart" uri="{C3380CC4-5D6E-409C-BE32-E72D297353CC}">
              <c16:uniqueId val="{00000001-CFF3-4AD9-8B4A-F8075051DE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44.01</c:v>
                </c:pt>
                <c:pt idx="1">
                  <c:v>44.87</c:v>
                </c:pt>
                <c:pt idx="2">
                  <c:v>46.42</c:v>
                </c:pt>
                <c:pt idx="3">
                  <c:v>44.34</c:v>
                </c:pt>
                <c:pt idx="4">
                  <c:v>43.62</c:v>
                </c:pt>
              </c:numCache>
            </c:numRef>
          </c:val>
          <c:extLst>
            <c:ext xmlns:c16="http://schemas.microsoft.com/office/drawing/2014/chart" uri="{C3380CC4-5D6E-409C-BE32-E72D297353CC}">
              <c16:uniqueId val="{00000000-CA18-4ED9-BF23-F439D353A1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48.87</c:v>
                </c:pt>
              </c:numCache>
            </c:numRef>
          </c:val>
          <c:smooth val="0"/>
          <c:extLst>
            <c:ext xmlns:c16="http://schemas.microsoft.com/office/drawing/2014/chart" uri="{C3380CC4-5D6E-409C-BE32-E72D297353CC}">
              <c16:uniqueId val="{00000001-CA18-4ED9-BF23-F439D353A1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16.829999999999998</c:v>
                </c:pt>
                <c:pt idx="1">
                  <c:v>15.68</c:v>
                </c:pt>
                <c:pt idx="2">
                  <c:v>14.63</c:v>
                </c:pt>
                <c:pt idx="3">
                  <c:v>11.92</c:v>
                </c:pt>
                <c:pt idx="4">
                  <c:v>10.16</c:v>
                </c:pt>
              </c:numCache>
            </c:numRef>
          </c:val>
          <c:extLst>
            <c:ext xmlns:c16="http://schemas.microsoft.com/office/drawing/2014/chart" uri="{C3380CC4-5D6E-409C-BE32-E72D297353CC}">
              <c16:uniqueId val="{00000000-4D84-4387-99D7-02B170D65F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14.85</c:v>
                </c:pt>
              </c:numCache>
            </c:numRef>
          </c:val>
          <c:smooth val="0"/>
          <c:extLst>
            <c:ext xmlns:c16="http://schemas.microsoft.com/office/drawing/2014/chart" uri="{C3380CC4-5D6E-409C-BE32-E72D297353CC}">
              <c16:uniqueId val="{00000001-4D84-4387-99D7-02B170D65F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71-4CFA-9CE1-7B5AB3CC98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3.16</c:v>
                </c:pt>
              </c:numCache>
            </c:numRef>
          </c:val>
          <c:smooth val="0"/>
          <c:extLst>
            <c:ext xmlns:c16="http://schemas.microsoft.com/office/drawing/2014/chart" uri="{C3380CC4-5D6E-409C-BE32-E72D297353CC}">
              <c16:uniqueId val="{00000001-E471-4CFA-9CE1-7B5AB3CC98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749.06</c:v>
                </c:pt>
                <c:pt idx="1">
                  <c:v>688.34</c:v>
                </c:pt>
                <c:pt idx="2">
                  <c:v>352.68</c:v>
                </c:pt>
                <c:pt idx="3">
                  <c:v>266.66000000000003</c:v>
                </c:pt>
                <c:pt idx="4">
                  <c:v>613.49</c:v>
                </c:pt>
              </c:numCache>
            </c:numRef>
          </c:val>
          <c:extLst>
            <c:ext xmlns:c16="http://schemas.microsoft.com/office/drawing/2014/chart" uri="{C3380CC4-5D6E-409C-BE32-E72D297353CC}">
              <c16:uniqueId val="{00000000-67CE-4007-8064-30D38DA5DD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369.69</c:v>
                </c:pt>
              </c:numCache>
            </c:numRef>
          </c:val>
          <c:smooth val="0"/>
          <c:extLst>
            <c:ext xmlns:c16="http://schemas.microsoft.com/office/drawing/2014/chart" uri="{C3380CC4-5D6E-409C-BE32-E72D297353CC}">
              <c16:uniqueId val="{00000001-67CE-4007-8064-30D38DA5DD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711.31</c:v>
                </c:pt>
                <c:pt idx="1">
                  <c:v>719.32</c:v>
                </c:pt>
                <c:pt idx="2">
                  <c:v>743.22</c:v>
                </c:pt>
                <c:pt idx="3">
                  <c:v>775.42</c:v>
                </c:pt>
                <c:pt idx="4">
                  <c:v>842.52</c:v>
                </c:pt>
              </c:numCache>
            </c:numRef>
          </c:val>
          <c:extLst>
            <c:ext xmlns:c16="http://schemas.microsoft.com/office/drawing/2014/chart" uri="{C3380CC4-5D6E-409C-BE32-E72D297353CC}">
              <c16:uniqueId val="{00000000-BF5D-4586-8013-98137AC5E2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402.99</c:v>
                </c:pt>
              </c:numCache>
            </c:numRef>
          </c:val>
          <c:smooth val="0"/>
          <c:extLst>
            <c:ext xmlns:c16="http://schemas.microsoft.com/office/drawing/2014/chart" uri="{C3380CC4-5D6E-409C-BE32-E72D297353CC}">
              <c16:uniqueId val="{00000001-BF5D-4586-8013-98137AC5E2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98.03</c:v>
                </c:pt>
                <c:pt idx="1">
                  <c:v>104.16</c:v>
                </c:pt>
                <c:pt idx="2">
                  <c:v>101.47</c:v>
                </c:pt>
                <c:pt idx="3">
                  <c:v>99.57</c:v>
                </c:pt>
                <c:pt idx="4">
                  <c:v>99.26</c:v>
                </c:pt>
              </c:numCache>
            </c:numRef>
          </c:val>
          <c:extLst>
            <c:ext xmlns:c16="http://schemas.microsoft.com/office/drawing/2014/chart" uri="{C3380CC4-5D6E-409C-BE32-E72D297353CC}">
              <c16:uniqueId val="{00000000-C7F1-41B9-B526-0D44A3C5D1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98.66</c:v>
                </c:pt>
              </c:numCache>
            </c:numRef>
          </c:val>
          <c:smooth val="0"/>
          <c:extLst>
            <c:ext xmlns:c16="http://schemas.microsoft.com/office/drawing/2014/chart" uri="{C3380CC4-5D6E-409C-BE32-E72D297353CC}">
              <c16:uniqueId val="{00000001-C7F1-41B9-B526-0D44A3C5D1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288.26</c:v>
                </c:pt>
                <c:pt idx="1">
                  <c:v>271.39</c:v>
                </c:pt>
                <c:pt idx="2">
                  <c:v>279.13</c:v>
                </c:pt>
                <c:pt idx="3">
                  <c:v>284.5</c:v>
                </c:pt>
                <c:pt idx="4">
                  <c:v>286.51</c:v>
                </c:pt>
              </c:numCache>
            </c:numRef>
          </c:val>
          <c:extLst>
            <c:ext xmlns:c16="http://schemas.microsoft.com/office/drawing/2014/chart" uri="{C3380CC4-5D6E-409C-BE32-E72D297353CC}">
              <c16:uniqueId val="{00000000-FED0-4B6E-B872-EAE2D79B08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178.59</c:v>
                </c:pt>
              </c:numCache>
            </c:numRef>
          </c:val>
          <c:smooth val="0"/>
          <c:extLst>
            <c:ext xmlns:c16="http://schemas.microsoft.com/office/drawing/2014/chart" uri="{C3380CC4-5D6E-409C-BE32-E72D297353CC}">
              <c16:uniqueId val="{00000001-FED0-4B6E-B872-EAE2D79B08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24"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津軽広域水道企業団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69.03</v>
      </c>
      <c r="J10" s="67"/>
      <c r="K10" s="67"/>
      <c r="L10" s="67"/>
      <c r="M10" s="67"/>
      <c r="N10" s="67"/>
      <c r="O10" s="68"/>
      <c r="P10" s="69">
        <f>データ!$P$6</f>
        <v>86.67</v>
      </c>
      <c r="Q10" s="69"/>
      <c r="R10" s="69"/>
      <c r="S10" s="69"/>
      <c r="T10" s="69"/>
      <c r="U10" s="69"/>
      <c r="V10" s="69"/>
      <c r="W10" s="70">
        <f>データ!$Q$6</f>
        <v>5540</v>
      </c>
      <c r="X10" s="70"/>
      <c r="Y10" s="70"/>
      <c r="Z10" s="70"/>
      <c r="AA10" s="70"/>
      <c r="AB10" s="70"/>
      <c r="AC10" s="70"/>
      <c r="AD10" s="2"/>
      <c r="AE10" s="2"/>
      <c r="AF10" s="2"/>
      <c r="AG10" s="2"/>
      <c r="AH10" s="4"/>
      <c r="AI10" s="4"/>
      <c r="AJ10" s="4"/>
      <c r="AK10" s="4"/>
      <c r="AL10" s="70">
        <f>データ!$U$6</f>
        <v>29832</v>
      </c>
      <c r="AM10" s="70"/>
      <c r="AN10" s="70"/>
      <c r="AO10" s="70"/>
      <c r="AP10" s="70"/>
      <c r="AQ10" s="70"/>
      <c r="AR10" s="70"/>
      <c r="AS10" s="70"/>
      <c r="AT10" s="66">
        <f>データ!$V$6</f>
        <v>365.66</v>
      </c>
      <c r="AU10" s="67"/>
      <c r="AV10" s="67"/>
      <c r="AW10" s="67"/>
      <c r="AX10" s="67"/>
      <c r="AY10" s="67"/>
      <c r="AZ10" s="67"/>
      <c r="BA10" s="67"/>
      <c r="BB10" s="69">
        <f>データ!$W$6</f>
        <v>81.58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yLichS4mbt1cP6oabgnr/al76iC25AfHSK7GjVNx7+B0yotJhalHD4wnuEIraQsqe0iLQcLmcZ0eG4eK/1y1g==" saltValue="K6lC53s32aLDA4R55vOX1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28665</v>
      </c>
      <c r="D6" s="34">
        <f t="shared" si="3"/>
        <v>46</v>
      </c>
      <c r="E6" s="34">
        <f t="shared" si="3"/>
        <v>1</v>
      </c>
      <c r="F6" s="34">
        <f t="shared" si="3"/>
        <v>0</v>
      </c>
      <c r="G6" s="34">
        <f t="shared" si="3"/>
        <v>1</v>
      </c>
      <c r="H6" s="34" t="str">
        <f t="shared" si="3"/>
        <v>青森県　津軽広域水道企業団</v>
      </c>
      <c r="I6" s="34" t="str">
        <f t="shared" si="3"/>
        <v>法適用</v>
      </c>
      <c r="J6" s="34" t="str">
        <f t="shared" si="3"/>
        <v>水道事業</v>
      </c>
      <c r="K6" s="34" t="str">
        <f t="shared" si="3"/>
        <v>末端給水事業</v>
      </c>
      <c r="L6" s="34" t="str">
        <f t="shared" si="3"/>
        <v>A6</v>
      </c>
      <c r="M6" s="34" t="str">
        <f t="shared" si="3"/>
        <v>その他</v>
      </c>
      <c r="N6" s="35" t="str">
        <f t="shared" si="3"/>
        <v>-</v>
      </c>
      <c r="O6" s="35">
        <f t="shared" si="3"/>
        <v>69.03</v>
      </c>
      <c r="P6" s="35">
        <f t="shared" si="3"/>
        <v>86.67</v>
      </c>
      <c r="Q6" s="35">
        <f t="shared" si="3"/>
        <v>5540</v>
      </c>
      <c r="R6" s="35" t="str">
        <f t="shared" si="3"/>
        <v>-</v>
      </c>
      <c r="S6" s="35" t="str">
        <f t="shared" si="3"/>
        <v>-</v>
      </c>
      <c r="T6" s="35" t="str">
        <f t="shared" si="3"/>
        <v>-</v>
      </c>
      <c r="U6" s="35">
        <f t="shared" si="3"/>
        <v>29832</v>
      </c>
      <c r="V6" s="35">
        <f t="shared" si="3"/>
        <v>365.66</v>
      </c>
      <c r="W6" s="35">
        <f t="shared" si="3"/>
        <v>81.58</v>
      </c>
      <c r="X6" s="36">
        <f>IF(X7="",NA(),X7)</f>
        <v>104.11</v>
      </c>
      <c r="Y6" s="36">
        <f t="shared" ref="Y6:AG6" si="4">IF(Y7="",NA(),Y7)</f>
        <v>110.76</v>
      </c>
      <c r="Z6" s="36">
        <f t="shared" si="4"/>
        <v>108</v>
      </c>
      <c r="AA6" s="36">
        <f t="shared" si="4"/>
        <v>106.2</v>
      </c>
      <c r="AB6" s="36">
        <f t="shared" si="4"/>
        <v>105.86</v>
      </c>
      <c r="AC6" s="36">
        <f t="shared" si="4"/>
        <v>109.04</v>
      </c>
      <c r="AD6" s="36">
        <f t="shared" si="4"/>
        <v>109.64</v>
      </c>
      <c r="AE6" s="36">
        <f t="shared" si="4"/>
        <v>110.95</v>
      </c>
      <c r="AF6" s="36">
        <f t="shared" si="4"/>
        <v>110.68</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3.16</v>
      </c>
      <c r="AS6" s="35" t="str">
        <f>IF(AS7="","",IF(AS7="-","【-】","【"&amp;SUBSTITUTE(TEXT(AS7,"#,##0.00"),"-","△")&amp;"】"))</f>
        <v>【1.05】</v>
      </c>
      <c r="AT6" s="36">
        <f>IF(AT7="",NA(),AT7)</f>
        <v>749.06</v>
      </c>
      <c r="AU6" s="36">
        <f t="shared" ref="AU6:BC6" si="6">IF(AU7="",NA(),AU7)</f>
        <v>688.34</v>
      </c>
      <c r="AV6" s="36">
        <f t="shared" si="6"/>
        <v>352.68</v>
      </c>
      <c r="AW6" s="36">
        <f t="shared" si="6"/>
        <v>266.66000000000003</v>
      </c>
      <c r="AX6" s="36">
        <f t="shared" si="6"/>
        <v>613.49</v>
      </c>
      <c r="AY6" s="36">
        <f t="shared" si="6"/>
        <v>382.09</v>
      </c>
      <c r="AZ6" s="36">
        <f t="shared" si="6"/>
        <v>371.31</v>
      </c>
      <c r="BA6" s="36">
        <f t="shared" si="6"/>
        <v>377.63</v>
      </c>
      <c r="BB6" s="36">
        <f t="shared" si="6"/>
        <v>357.34</v>
      </c>
      <c r="BC6" s="36">
        <f t="shared" si="6"/>
        <v>369.69</v>
      </c>
      <c r="BD6" s="35" t="str">
        <f>IF(BD7="","",IF(BD7="-","【-】","【"&amp;SUBSTITUTE(TEXT(BD7,"#,##0.00"),"-","△")&amp;"】"))</f>
        <v>【261.93】</v>
      </c>
      <c r="BE6" s="36">
        <f>IF(BE7="",NA(),BE7)</f>
        <v>711.31</v>
      </c>
      <c r="BF6" s="36">
        <f t="shared" ref="BF6:BN6" si="7">IF(BF7="",NA(),BF7)</f>
        <v>719.32</v>
      </c>
      <c r="BG6" s="36">
        <f t="shared" si="7"/>
        <v>743.22</v>
      </c>
      <c r="BH6" s="36">
        <f t="shared" si="7"/>
        <v>775.42</v>
      </c>
      <c r="BI6" s="36">
        <f t="shared" si="7"/>
        <v>842.52</v>
      </c>
      <c r="BJ6" s="36">
        <f t="shared" si="7"/>
        <v>385.06</v>
      </c>
      <c r="BK6" s="36">
        <f t="shared" si="7"/>
        <v>373.09</v>
      </c>
      <c r="BL6" s="36">
        <f t="shared" si="7"/>
        <v>364.71</v>
      </c>
      <c r="BM6" s="36">
        <f t="shared" si="7"/>
        <v>373.69</v>
      </c>
      <c r="BN6" s="36">
        <f t="shared" si="7"/>
        <v>402.99</v>
      </c>
      <c r="BO6" s="35" t="str">
        <f>IF(BO7="","",IF(BO7="-","【-】","【"&amp;SUBSTITUTE(TEXT(BO7,"#,##0.00"),"-","△")&amp;"】"))</f>
        <v>【270.46】</v>
      </c>
      <c r="BP6" s="36">
        <f>IF(BP7="",NA(),BP7)</f>
        <v>98.03</v>
      </c>
      <c r="BQ6" s="36">
        <f t="shared" ref="BQ6:BY6" si="8">IF(BQ7="",NA(),BQ7)</f>
        <v>104.16</v>
      </c>
      <c r="BR6" s="36">
        <f t="shared" si="8"/>
        <v>101.47</v>
      </c>
      <c r="BS6" s="36">
        <f t="shared" si="8"/>
        <v>99.57</v>
      </c>
      <c r="BT6" s="36">
        <f t="shared" si="8"/>
        <v>99.26</v>
      </c>
      <c r="BU6" s="36">
        <f t="shared" si="8"/>
        <v>99.07</v>
      </c>
      <c r="BV6" s="36">
        <f t="shared" si="8"/>
        <v>99.99</v>
      </c>
      <c r="BW6" s="36">
        <f t="shared" si="8"/>
        <v>100.65</v>
      </c>
      <c r="BX6" s="36">
        <f t="shared" si="8"/>
        <v>99.87</v>
      </c>
      <c r="BY6" s="36">
        <f t="shared" si="8"/>
        <v>98.66</v>
      </c>
      <c r="BZ6" s="35" t="str">
        <f>IF(BZ7="","",IF(BZ7="-","【-】","【"&amp;SUBSTITUTE(TEXT(BZ7,"#,##0.00"),"-","△")&amp;"】"))</f>
        <v>【103.91】</v>
      </c>
      <c r="CA6" s="36">
        <f>IF(CA7="",NA(),CA7)</f>
        <v>288.26</v>
      </c>
      <c r="CB6" s="36">
        <f t="shared" ref="CB6:CJ6" si="9">IF(CB7="",NA(),CB7)</f>
        <v>271.39</v>
      </c>
      <c r="CC6" s="36">
        <f t="shared" si="9"/>
        <v>279.13</v>
      </c>
      <c r="CD6" s="36">
        <f t="shared" si="9"/>
        <v>284.5</v>
      </c>
      <c r="CE6" s="36">
        <f t="shared" si="9"/>
        <v>286.51</v>
      </c>
      <c r="CF6" s="36">
        <f t="shared" si="9"/>
        <v>173.03</v>
      </c>
      <c r="CG6" s="36">
        <f t="shared" si="9"/>
        <v>171.15</v>
      </c>
      <c r="CH6" s="36">
        <f t="shared" si="9"/>
        <v>170.19</v>
      </c>
      <c r="CI6" s="36">
        <f t="shared" si="9"/>
        <v>171.81</v>
      </c>
      <c r="CJ6" s="36">
        <f t="shared" si="9"/>
        <v>178.59</v>
      </c>
      <c r="CK6" s="35" t="str">
        <f>IF(CK7="","",IF(CK7="-","【-】","【"&amp;SUBSTITUTE(TEXT(CK7,"#,##0.00"),"-","△")&amp;"】"))</f>
        <v>【167.11】</v>
      </c>
      <c r="CL6" s="36">
        <f>IF(CL7="",NA(),CL7)</f>
        <v>64.430000000000007</v>
      </c>
      <c r="CM6" s="36">
        <f t="shared" ref="CM6:CU6" si="10">IF(CM7="",NA(),CM7)</f>
        <v>65.3</v>
      </c>
      <c r="CN6" s="36">
        <f t="shared" si="10"/>
        <v>64.7</v>
      </c>
      <c r="CO6" s="36">
        <f t="shared" si="10"/>
        <v>65.47</v>
      </c>
      <c r="CP6" s="36">
        <f t="shared" si="10"/>
        <v>65.099999999999994</v>
      </c>
      <c r="CQ6" s="36">
        <f t="shared" si="10"/>
        <v>58.58</v>
      </c>
      <c r="CR6" s="36">
        <f t="shared" si="10"/>
        <v>58.53</v>
      </c>
      <c r="CS6" s="36">
        <f t="shared" si="10"/>
        <v>59.01</v>
      </c>
      <c r="CT6" s="36">
        <f t="shared" si="10"/>
        <v>60.03</v>
      </c>
      <c r="CU6" s="36">
        <f t="shared" si="10"/>
        <v>55.03</v>
      </c>
      <c r="CV6" s="35" t="str">
        <f>IF(CV7="","",IF(CV7="-","【-】","【"&amp;SUBSTITUTE(TEXT(CV7,"#,##0.00"),"-","△")&amp;"】"))</f>
        <v>【60.27】</v>
      </c>
      <c r="CW6" s="36">
        <f>IF(CW7="",NA(),CW7)</f>
        <v>84.08</v>
      </c>
      <c r="CX6" s="36">
        <f t="shared" ref="CX6:DF6" si="11">IF(CX7="",NA(),CX7)</f>
        <v>82.49</v>
      </c>
      <c r="CY6" s="36">
        <f t="shared" si="11"/>
        <v>83.04</v>
      </c>
      <c r="CZ6" s="36">
        <f t="shared" si="11"/>
        <v>81.36</v>
      </c>
      <c r="DA6" s="36">
        <f t="shared" si="11"/>
        <v>80.08</v>
      </c>
      <c r="DB6" s="36">
        <f t="shared" si="11"/>
        <v>85.23</v>
      </c>
      <c r="DC6" s="36">
        <f t="shared" si="11"/>
        <v>85.26</v>
      </c>
      <c r="DD6" s="36">
        <f t="shared" si="11"/>
        <v>85.37</v>
      </c>
      <c r="DE6" s="36">
        <f t="shared" si="11"/>
        <v>84.81</v>
      </c>
      <c r="DF6" s="36">
        <f t="shared" si="11"/>
        <v>81.900000000000006</v>
      </c>
      <c r="DG6" s="35" t="str">
        <f>IF(DG7="","",IF(DG7="-","【-】","【"&amp;SUBSTITUTE(TEXT(DG7,"#,##0.00"),"-","△")&amp;"】"))</f>
        <v>【89.92】</v>
      </c>
      <c r="DH6" s="36">
        <f>IF(DH7="",NA(),DH7)</f>
        <v>44.01</v>
      </c>
      <c r="DI6" s="36">
        <f t="shared" ref="DI6:DQ6" si="12">IF(DI7="",NA(),DI7)</f>
        <v>44.87</v>
      </c>
      <c r="DJ6" s="36">
        <f t="shared" si="12"/>
        <v>46.42</v>
      </c>
      <c r="DK6" s="36">
        <f t="shared" si="12"/>
        <v>44.34</v>
      </c>
      <c r="DL6" s="36">
        <f t="shared" si="12"/>
        <v>43.62</v>
      </c>
      <c r="DM6" s="36">
        <f t="shared" si="12"/>
        <v>44.31</v>
      </c>
      <c r="DN6" s="36">
        <f t="shared" si="12"/>
        <v>45.75</v>
      </c>
      <c r="DO6" s="36">
        <f t="shared" si="12"/>
        <v>46.9</v>
      </c>
      <c r="DP6" s="36">
        <f t="shared" si="12"/>
        <v>47.28</v>
      </c>
      <c r="DQ6" s="36">
        <f t="shared" si="12"/>
        <v>48.87</v>
      </c>
      <c r="DR6" s="35" t="str">
        <f>IF(DR7="","",IF(DR7="-","【-】","【"&amp;SUBSTITUTE(TEXT(DR7,"#,##0.00"),"-","△")&amp;"】"))</f>
        <v>【48.85】</v>
      </c>
      <c r="DS6" s="36">
        <f>IF(DS7="",NA(),DS7)</f>
        <v>16.829999999999998</v>
      </c>
      <c r="DT6" s="36">
        <f t="shared" ref="DT6:EB6" si="13">IF(DT7="",NA(),DT7)</f>
        <v>15.68</v>
      </c>
      <c r="DU6" s="36">
        <f t="shared" si="13"/>
        <v>14.63</v>
      </c>
      <c r="DV6" s="36">
        <f t="shared" si="13"/>
        <v>11.92</v>
      </c>
      <c r="DW6" s="36">
        <f t="shared" si="13"/>
        <v>10.16</v>
      </c>
      <c r="DX6" s="36">
        <f t="shared" si="13"/>
        <v>10.09</v>
      </c>
      <c r="DY6" s="36">
        <f t="shared" si="13"/>
        <v>10.54</v>
      </c>
      <c r="DZ6" s="36">
        <f t="shared" si="13"/>
        <v>12.03</v>
      </c>
      <c r="EA6" s="36">
        <f t="shared" si="13"/>
        <v>12.19</v>
      </c>
      <c r="EB6" s="36">
        <f t="shared" si="13"/>
        <v>14.85</v>
      </c>
      <c r="EC6" s="35" t="str">
        <f>IF(EC7="","",IF(EC7="-","【-】","【"&amp;SUBSTITUTE(TEXT(EC7,"#,##0.00"),"-","△")&amp;"】"))</f>
        <v>【17.80】</v>
      </c>
      <c r="ED6" s="36">
        <f>IF(ED7="",NA(),ED7)</f>
        <v>0.2</v>
      </c>
      <c r="EE6" s="36">
        <f t="shared" ref="EE6:EM6" si="14">IF(EE7="",NA(),EE7)</f>
        <v>0.85</v>
      </c>
      <c r="EF6" s="36">
        <f t="shared" si="14"/>
        <v>0.76</v>
      </c>
      <c r="EG6" s="36">
        <f t="shared" si="14"/>
        <v>2.02</v>
      </c>
      <c r="EH6" s="36">
        <f t="shared" si="14"/>
        <v>1.47</v>
      </c>
      <c r="EI6" s="36">
        <f t="shared" si="14"/>
        <v>0.6</v>
      </c>
      <c r="EJ6" s="36">
        <f t="shared" si="14"/>
        <v>0.56000000000000005</v>
      </c>
      <c r="EK6" s="36">
        <f t="shared" si="14"/>
        <v>0.61</v>
      </c>
      <c r="EL6" s="36">
        <f t="shared" si="14"/>
        <v>0.51</v>
      </c>
      <c r="EM6" s="36">
        <f t="shared" si="14"/>
        <v>0.5</v>
      </c>
      <c r="EN6" s="35" t="str">
        <f>IF(EN7="","",IF(EN7="-","【-】","【"&amp;SUBSTITUTE(TEXT(EN7,"#,##0.00"),"-","△")&amp;"】"))</f>
        <v>【0.70】</v>
      </c>
    </row>
    <row r="7" spans="1:144" s="37" customFormat="1" x14ac:dyDescent="0.15">
      <c r="A7" s="29"/>
      <c r="B7" s="38">
        <v>2018</v>
      </c>
      <c r="C7" s="38">
        <v>28665</v>
      </c>
      <c r="D7" s="38">
        <v>46</v>
      </c>
      <c r="E7" s="38">
        <v>1</v>
      </c>
      <c r="F7" s="38">
        <v>0</v>
      </c>
      <c r="G7" s="38">
        <v>1</v>
      </c>
      <c r="H7" s="38" t="s">
        <v>93</v>
      </c>
      <c r="I7" s="38" t="s">
        <v>94</v>
      </c>
      <c r="J7" s="38" t="s">
        <v>95</v>
      </c>
      <c r="K7" s="38" t="s">
        <v>96</v>
      </c>
      <c r="L7" s="38" t="s">
        <v>97</v>
      </c>
      <c r="M7" s="38" t="s">
        <v>98</v>
      </c>
      <c r="N7" s="39" t="s">
        <v>99</v>
      </c>
      <c r="O7" s="39">
        <v>69.03</v>
      </c>
      <c r="P7" s="39">
        <v>86.67</v>
      </c>
      <c r="Q7" s="39">
        <v>5540</v>
      </c>
      <c r="R7" s="39" t="s">
        <v>99</v>
      </c>
      <c r="S7" s="39" t="s">
        <v>99</v>
      </c>
      <c r="T7" s="39" t="s">
        <v>99</v>
      </c>
      <c r="U7" s="39">
        <v>29832</v>
      </c>
      <c r="V7" s="39">
        <v>365.66</v>
      </c>
      <c r="W7" s="39">
        <v>81.58</v>
      </c>
      <c r="X7" s="39">
        <v>104.11</v>
      </c>
      <c r="Y7" s="39">
        <v>110.76</v>
      </c>
      <c r="Z7" s="39">
        <v>108</v>
      </c>
      <c r="AA7" s="39">
        <v>106.2</v>
      </c>
      <c r="AB7" s="39">
        <v>105.86</v>
      </c>
      <c r="AC7" s="39">
        <v>109.04</v>
      </c>
      <c r="AD7" s="39">
        <v>109.64</v>
      </c>
      <c r="AE7" s="39">
        <v>110.95</v>
      </c>
      <c r="AF7" s="39">
        <v>110.68</v>
      </c>
      <c r="AG7" s="39">
        <v>108.87</v>
      </c>
      <c r="AH7" s="39">
        <v>112.83</v>
      </c>
      <c r="AI7" s="39">
        <v>0</v>
      </c>
      <c r="AJ7" s="39">
        <v>0</v>
      </c>
      <c r="AK7" s="39">
        <v>0</v>
      </c>
      <c r="AL7" s="39">
        <v>0</v>
      </c>
      <c r="AM7" s="39">
        <v>0</v>
      </c>
      <c r="AN7" s="39">
        <v>3.77</v>
      </c>
      <c r="AO7" s="39">
        <v>3.62</v>
      </c>
      <c r="AP7" s="39">
        <v>3.91</v>
      </c>
      <c r="AQ7" s="39">
        <v>3.56</v>
      </c>
      <c r="AR7" s="39">
        <v>3.16</v>
      </c>
      <c r="AS7" s="39">
        <v>1.05</v>
      </c>
      <c r="AT7" s="39">
        <v>749.06</v>
      </c>
      <c r="AU7" s="39">
        <v>688.34</v>
      </c>
      <c r="AV7" s="39">
        <v>352.68</v>
      </c>
      <c r="AW7" s="39">
        <v>266.66000000000003</v>
      </c>
      <c r="AX7" s="39">
        <v>613.49</v>
      </c>
      <c r="AY7" s="39">
        <v>382.09</v>
      </c>
      <c r="AZ7" s="39">
        <v>371.31</v>
      </c>
      <c r="BA7" s="39">
        <v>377.63</v>
      </c>
      <c r="BB7" s="39">
        <v>357.34</v>
      </c>
      <c r="BC7" s="39">
        <v>369.69</v>
      </c>
      <c r="BD7" s="39">
        <v>261.93</v>
      </c>
      <c r="BE7" s="39">
        <v>711.31</v>
      </c>
      <c r="BF7" s="39">
        <v>719.32</v>
      </c>
      <c r="BG7" s="39">
        <v>743.22</v>
      </c>
      <c r="BH7" s="39">
        <v>775.42</v>
      </c>
      <c r="BI7" s="39">
        <v>842.52</v>
      </c>
      <c r="BJ7" s="39">
        <v>385.06</v>
      </c>
      <c r="BK7" s="39">
        <v>373.09</v>
      </c>
      <c r="BL7" s="39">
        <v>364.71</v>
      </c>
      <c r="BM7" s="39">
        <v>373.69</v>
      </c>
      <c r="BN7" s="39">
        <v>402.99</v>
      </c>
      <c r="BO7" s="39">
        <v>270.45999999999998</v>
      </c>
      <c r="BP7" s="39">
        <v>98.03</v>
      </c>
      <c r="BQ7" s="39">
        <v>104.16</v>
      </c>
      <c r="BR7" s="39">
        <v>101.47</v>
      </c>
      <c r="BS7" s="39">
        <v>99.57</v>
      </c>
      <c r="BT7" s="39">
        <v>99.26</v>
      </c>
      <c r="BU7" s="39">
        <v>99.07</v>
      </c>
      <c r="BV7" s="39">
        <v>99.99</v>
      </c>
      <c r="BW7" s="39">
        <v>100.65</v>
      </c>
      <c r="BX7" s="39">
        <v>99.87</v>
      </c>
      <c r="BY7" s="39">
        <v>98.66</v>
      </c>
      <c r="BZ7" s="39">
        <v>103.91</v>
      </c>
      <c r="CA7" s="39">
        <v>288.26</v>
      </c>
      <c r="CB7" s="39">
        <v>271.39</v>
      </c>
      <c r="CC7" s="39">
        <v>279.13</v>
      </c>
      <c r="CD7" s="39">
        <v>284.5</v>
      </c>
      <c r="CE7" s="39">
        <v>286.51</v>
      </c>
      <c r="CF7" s="39">
        <v>173.03</v>
      </c>
      <c r="CG7" s="39">
        <v>171.15</v>
      </c>
      <c r="CH7" s="39">
        <v>170.19</v>
      </c>
      <c r="CI7" s="39">
        <v>171.81</v>
      </c>
      <c r="CJ7" s="39">
        <v>178.59</v>
      </c>
      <c r="CK7" s="39">
        <v>167.11</v>
      </c>
      <c r="CL7" s="39">
        <v>64.430000000000007</v>
      </c>
      <c r="CM7" s="39">
        <v>65.3</v>
      </c>
      <c r="CN7" s="39">
        <v>64.7</v>
      </c>
      <c r="CO7" s="39">
        <v>65.47</v>
      </c>
      <c r="CP7" s="39">
        <v>65.099999999999994</v>
      </c>
      <c r="CQ7" s="39">
        <v>58.58</v>
      </c>
      <c r="CR7" s="39">
        <v>58.53</v>
      </c>
      <c r="CS7" s="39">
        <v>59.01</v>
      </c>
      <c r="CT7" s="39">
        <v>60.03</v>
      </c>
      <c r="CU7" s="39">
        <v>55.03</v>
      </c>
      <c r="CV7" s="39">
        <v>60.27</v>
      </c>
      <c r="CW7" s="39">
        <v>84.08</v>
      </c>
      <c r="CX7" s="39">
        <v>82.49</v>
      </c>
      <c r="CY7" s="39">
        <v>83.04</v>
      </c>
      <c r="CZ7" s="39">
        <v>81.36</v>
      </c>
      <c r="DA7" s="39">
        <v>80.08</v>
      </c>
      <c r="DB7" s="39">
        <v>85.23</v>
      </c>
      <c r="DC7" s="39">
        <v>85.26</v>
      </c>
      <c r="DD7" s="39">
        <v>85.37</v>
      </c>
      <c r="DE7" s="39">
        <v>84.81</v>
      </c>
      <c r="DF7" s="39">
        <v>81.900000000000006</v>
      </c>
      <c r="DG7" s="39">
        <v>89.92</v>
      </c>
      <c r="DH7" s="39">
        <v>44.01</v>
      </c>
      <c r="DI7" s="39">
        <v>44.87</v>
      </c>
      <c r="DJ7" s="39">
        <v>46.42</v>
      </c>
      <c r="DK7" s="39">
        <v>44.34</v>
      </c>
      <c r="DL7" s="39">
        <v>43.62</v>
      </c>
      <c r="DM7" s="39">
        <v>44.31</v>
      </c>
      <c r="DN7" s="39">
        <v>45.75</v>
      </c>
      <c r="DO7" s="39">
        <v>46.9</v>
      </c>
      <c r="DP7" s="39">
        <v>47.28</v>
      </c>
      <c r="DQ7" s="39">
        <v>48.87</v>
      </c>
      <c r="DR7" s="39">
        <v>48.85</v>
      </c>
      <c r="DS7" s="39">
        <v>16.829999999999998</v>
      </c>
      <c r="DT7" s="39">
        <v>15.68</v>
      </c>
      <c r="DU7" s="39">
        <v>14.63</v>
      </c>
      <c r="DV7" s="39">
        <v>11.92</v>
      </c>
      <c r="DW7" s="39">
        <v>10.16</v>
      </c>
      <c r="DX7" s="39">
        <v>10.09</v>
      </c>
      <c r="DY7" s="39">
        <v>10.54</v>
      </c>
      <c r="DZ7" s="39">
        <v>12.03</v>
      </c>
      <c r="EA7" s="39">
        <v>12.19</v>
      </c>
      <c r="EB7" s="39">
        <v>14.85</v>
      </c>
      <c r="EC7" s="39">
        <v>17.8</v>
      </c>
      <c r="ED7" s="39">
        <v>0.2</v>
      </c>
      <c r="EE7" s="39">
        <v>0.85</v>
      </c>
      <c r="EF7" s="39">
        <v>0.76</v>
      </c>
      <c r="EG7" s="39">
        <v>2.02</v>
      </c>
      <c r="EH7" s="39">
        <v>1.47</v>
      </c>
      <c r="EI7" s="39">
        <v>0.6</v>
      </c>
      <c r="EJ7" s="39">
        <v>0.56000000000000005</v>
      </c>
      <c r="EK7" s="39">
        <v>0.61</v>
      </c>
      <c r="EL7" s="39">
        <v>0.51</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2020-01-27T05:24:32Z</dcterms:modified>
</cp:coreProperties>
</file>