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28note32\Desktop\【経営比較分析表】2018_023671_46_1718\"/>
    </mc:Choice>
  </mc:AlternateContent>
  <xr:revisionPtr revIDLastSave="0" documentId="13_ncr:1_{6EF028A5-4A42-470F-BA36-0372BCFA1EF9}" xr6:coauthVersionLast="44" xr6:coauthVersionMax="44" xr10:uidLastSave="{00000000-0000-0000-0000-000000000000}"/>
  <workbookProtection workbookAlgorithmName="SHA-512" workbookHashValue="Ke+G2bWSkIKiiAYFfUyw+o6hpnqokARe0mGMNpF+riwVDOmceZxq3LrXSDm5LbtySMevQKjHvzYhCla/aREeOA==" workbookSaltValue="TC6u+czZxN3XWHxSlbP1H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W10" i="4"/>
  <c r="P10" i="4"/>
  <c r="BB8" i="4"/>
  <c r="AT8" i="4"/>
  <c r="AD8" i="4"/>
  <c r="W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<sst xmlns="http://schemas.openxmlformats.org/spreadsheetml/2006/main" count="223" uniqueCount="111">
  <si>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</si>
  <si>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</si>
  <si>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</si>
  <si>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</si>
  <si>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</si>
  <si>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</si>
  <si>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</si>
  <si>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</si>
  <si>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</si>
  <si>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</si>
  <si>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</si>
  <si>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</si>
  <si>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</si>
  <si>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</si>
  <si>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</si>
  <si>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</si>
  <si>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</si>
  <si>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</si>
  <si>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</si>
  <si>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</si>
  <si>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</si>
  <si>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</si>
  <si>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</si>
  <si>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</si>
  <si>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</si>
  <si>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</si>
  <si>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</si>
  <si>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</si>
  <si>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</si>
  <si>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</si>
  <si>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</si>
  <si>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</si>
  <si>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</si>
  <si>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</si>
  <si>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</si>
  <si>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</si>
  <si>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</si>
  <si>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</si>
  <si>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</si>
  <si>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</si>
  <si>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</si>
  <si>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</si>
  <si>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</si>
  <si>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</si>
  <si>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</si>
  <si>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</si>
  <si>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</si>
  <si>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</si>
  <si>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</si>
  <si>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</si>
  <si>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</si>
  <si>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</si>
  <si>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</si>
  <si>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</si>
  <si>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</si>
  <si>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</si>
  <si>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</si>
  <si>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</si>
  <si>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</si>
  <si>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</si>
  <si>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</si>
  <si>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</si>
  <si>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</si>
  <si>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</si>
  <si>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</si>
  <si>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</si>
  <si>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</si>
  <si>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</si>
  <si>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</si>
  <si>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</si>
  <si>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</si>
  <si>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</si>
  <si>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</si>
  <si>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</si>
  <si>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</si>
  <si>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</si>
  <si>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</si>
  <si>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</si>
  <si>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</si>
  <si>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</si>
  <si>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</si>
  <si>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</si>
  <si>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</si>
  <si>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</si>
  <si>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</si>
  <si>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</si>
  <si>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</si>
  <si>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</si>
  <si>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</si>
  <si>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</si>
  <si>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</si>
  <si>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</si>
  <si>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</si>
  <si>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</si>
  <si>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</si>
  <si>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</si>
  <si>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田舎館村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</si>
  <si>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</si>
  <si>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</si>
  <si>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</si>
  <si>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</si>
  <si>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</si>
  <si>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</si>
  <si>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</si>
  <si>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</si>
  <si>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</si>
  <si>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</si>
  <si>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</si>
  <si>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平成30年度決算で類似団体及び全国平均の２倍の値となっています。現在、耐用年数を経過した管渠はないものの、処理施設の機械設備には耐用年数を経過したものが多く存在し、今後、大規模な改築・更新が必要であると考えます。財源確保や経営に与える影響を踏まえ、個々の設備の老朽化判定及び改築更新計画の策定を行う必要があります。</t>
    <rPh sb="0" eb="2">
      <t>ユウケイ</t>
    </rPh>
    <rPh sb="2" eb="4">
      <t>コテイ</t>
    </rPh>
    <rPh sb="4" eb="6">
      <t>シサン</t>
    </rPh>
    <rPh sb="6" eb="8">
      <t>ゲンカ</t>
    </rPh>
    <rPh sb="8" eb="10">
      <t>ショウキャク</t>
    </rPh>
    <rPh sb="10" eb="11">
      <t>リツ</t>
    </rPh>
    <rPh sb="12" eb="14">
      <t>ヘイセイ</t>
    </rPh>
    <rPh sb="16" eb="17">
      <t>ネン</t>
    </rPh>
    <rPh sb="17" eb="18">
      <t>ド</t>
    </rPh>
    <rPh sb="18" eb="20">
      <t>ケッサン</t>
    </rPh>
    <rPh sb="21" eb="23">
      <t>ルイジ</t>
    </rPh>
    <rPh sb="23" eb="25">
      <t>ダンタイ</t>
    </rPh>
    <rPh sb="25" eb="26">
      <t>オヨ</t>
    </rPh>
    <rPh sb="27" eb="29">
      <t>ゼンコク</t>
    </rPh>
    <rPh sb="29" eb="31">
      <t>ヘイキン</t>
    </rPh>
    <rPh sb="33" eb="34">
      <t>バイ</t>
    </rPh>
    <rPh sb="35" eb="36">
      <t>アタイ</t>
    </rPh>
    <rPh sb="88" eb="89">
      <t>オオ</t>
    </rPh>
    <rPh sb="90" eb="92">
      <t>ソンザイ</t>
    </rPh>
    <rPh sb="97" eb="98">
      <t>ダイ</t>
    </rPh>
    <rPh sb="98" eb="100">
      <t>キボ</t>
    </rPh>
    <rPh sb="107" eb="109">
      <t>ヒツヨウ</t>
    </rPh>
    <rPh sb="113" eb="114">
      <t>カンガ</t>
    </rPh>
    <rPh sb="136" eb="138">
      <t>ココ</t>
    </rPh>
    <rPh sb="139" eb="141">
      <t>セツビ</t>
    </rPh>
    <rPh sb="142" eb="145">
      <t>ロウキュウカ</t>
    </rPh>
    <rPh sb="145" eb="147">
      <t>ハンテイ</t>
    </rPh>
    <rPh sb="147" eb="148">
      <t>オヨ</t>
    </rPh>
    <rPh sb="149" eb="151">
      <t>カイチク</t>
    </rPh>
    <rPh sb="153" eb="155">
      <t>ケイカク</t>
    </rPh>
    <rPh sb="156" eb="158">
      <t>サクテイ</t>
    </rPh>
    <rPh sb="159" eb="160">
      <t>オコナ</t>
    </rPh>
    <phoneticPr fontId="4"/>
  </si>
  <si>
    <t>計画区域内の整備は終了しています。今後は更なる経営改善に向けて、水洗化の向上を図っていく必要があります。また、必要に応じて使用料水準の見直しや広域化・共同化による維持管理費等の見直しを検討していきます。
施設の老朽化に関しては、処理施設の機械設備など必要に応じて更新している状況ですが、今後の人口減少も考慮し、下水道事業の広域化・共同化の検討による公共下水道への編入も視野に入れながら検討していく必要があります。</t>
    <rPh sb="55" eb="57">
      <t>ヒツヨウ</t>
    </rPh>
    <rPh sb="58" eb="59">
      <t>オウ</t>
    </rPh>
    <rPh sb="67" eb="69">
      <t>ミナオ</t>
    </rPh>
    <rPh sb="71" eb="74">
      <t>コウイキカ</t>
    </rPh>
    <rPh sb="75" eb="78">
      <t>キョウドウカ</t>
    </rPh>
    <rPh sb="92" eb="94">
      <t>ケントウ</t>
    </rPh>
    <rPh sb="169" eb="171">
      <t>ケントウ</t>
    </rPh>
    <rPh sb="181" eb="183">
      <t>ヘンニュウ</t>
    </rPh>
    <phoneticPr fontId="4"/>
  </si>
  <si>
    <t>人口等の減少や節水型社会の影響により、使用料収入は減少傾向にありますが、一般会計からの繰入金により収益は確保されている状況です。経費についても維持管理費の縮減や支払利息等の減少等により減少しており、平成27年度において累積欠損金も解消され経営状況は改善されています。
経常収支比率及び経費回収率は100％以上の値を維持し類似団体及び全国平均を上回っていますが、一般会計からの繰入金など使用料収入以外の収入による要因が大きいので、料金収入確保対策を行っていく必要があります。
処理区域内の整備が終了していることから、近年は建設改良に係る企業債の新規借入がなく、企業債残高対事業規模比率は類似団体及び全国平均と比較しても低い水準となっています。ただし、これは同時に耐用年数を経過した機械設備の更新を延伸している結果ともとれるので、楽観視はできません。
水洗化率については、類似団体及び全国平均と比較すると高い水準を維持していることに加え、施設利用率についても平均値と同程度の値を維持し続けているものの、50％前後にとどまっています。今後も未接続世帯へ接続を促すなど水洗化率の向上のための取り組みに力を入れ、遊休状態の解消を図る必要があります。</t>
    <rPh sb="2" eb="3">
      <t>トウ</t>
    </rPh>
    <rPh sb="134" eb="136">
      <t>ケイジョウ</t>
    </rPh>
    <rPh sb="136" eb="138">
      <t>シュウシ</t>
    </rPh>
    <rPh sb="138" eb="140">
      <t>ヒリツ</t>
    </rPh>
    <rPh sb="140" eb="141">
      <t>オヨ</t>
    </rPh>
    <rPh sb="142" eb="144">
      <t>ケイヒ</t>
    </rPh>
    <rPh sb="144" eb="146">
      <t>カイシュウ</t>
    </rPh>
    <rPh sb="146" eb="147">
      <t>リツ</t>
    </rPh>
    <rPh sb="152" eb="154">
      <t>イジョウ</t>
    </rPh>
    <rPh sb="155" eb="156">
      <t>アタイ</t>
    </rPh>
    <rPh sb="157" eb="159">
      <t>イジ</t>
    </rPh>
    <rPh sb="171" eb="173">
      <t>ウワマワ</t>
    </rPh>
    <rPh sb="180" eb="182">
      <t>イッパン</t>
    </rPh>
    <rPh sb="182" eb="184">
      <t>カイケイ</t>
    </rPh>
    <rPh sb="187" eb="189">
      <t>クリイレ</t>
    </rPh>
    <rPh sb="189" eb="190">
      <t>キン</t>
    </rPh>
    <rPh sb="192" eb="195">
      <t>シヨウリョウ</t>
    </rPh>
    <rPh sb="195" eb="197">
      <t>シュウニュウ</t>
    </rPh>
    <rPh sb="197" eb="199">
      <t>イガイ</t>
    </rPh>
    <rPh sb="200" eb="202">
      <t>シュウニュウ</t>
    </rPh>
    <rPh sb="205" eb="207">
      <t>ヨウイン</t>
    </rPh>
    <rPh sb="208" eb="209">
      <t>オオ</t>
    </rPh>
    <rPh sb="214" eb="216">
      <t>リョウキン</t>
    </rPh>
    <rPh sb="216" eb="218">
      <t>シュウニュウ</t>
    </rPh>
    <rPh sb="218" eb="220">
      <t>カクホ</t>
    </rPh>
    <rPh sb="220" eb="222">
      <t>タイサク</t>
    </rPh>
    <rPh sb="223" eb="224">
      <t>オコナ</t>
    </rPh>
    <rPh sb="228" eb="230">
      <t>ヒツヨウ</t>
    </rPh>
    <rPh sb="327" eb="329">
      <t>ドウジ</t>
    </rPh>
    <rPh sb="330" eb="332">
      <t>タイヨウ</t>
    </rPh>
    <rPh sb="332" eb="334">
      <t>ネンスウ</t>
    </rPh>
    <rPh sb="335" eb="337">
      <t>ケイカ</t>
    </rPh>
    <rPh sb="339" eb="341">
      <t>キカイ</t>
    </rPh>
    <rPh sb="341" eb="343">
      <t>セツビ</t>
    </rPh>
    <rPh sb="344" eb="346">
      <t>コウシン</t>
    </rPh>
    <rPh sb="347" eb="349">
      <t>エンシン</t>
    </rPh>
    <rPh sb="353" eb="355">
      <t>ケッカ</t>
    </rPh>
    <rPh sb="363" eb="366">
      <t>ラッカンシ</t>
    </rPh>
    <rPh sb="414" eb="415">
      <t>クワ</t>
    </rPh>
    <rPh sb="417" eb="419">
      <t>シセツ</t>
    </rPh>
    <rPh sb="419" eb="421">
      <t>リヨウ</t>
    </rPh>
    <rPh sb="421" eb="422">
      <t>リツ</t>
    </rPh>
    <rPh sb="427" eb="430">
      <t>ヘイキンチ</t>
    </rPh>
    <rPh sb="431" eb="434">
      <t>ドウテイド</t>
    </rPh>
    <rPh sb="435" eb="436">
      <t>アタイ</t>
    </rPh>
    <rPh sb="437" eb="439">
      <t>イジ</t>
    </rPh>
    <rPh sb="440" eb="441">
      <t>ツヅ</t>
    </rPh>
    <rPh sb="452" eb="454">
      <t>ゼンゴ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</si>
</sst>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EB-42B5-AE2E-EB32D0BF56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11EB-42B5-AE2E-EB32D0BF56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54.79</c:v>
                </c:pt>
                <c:pt idx="1">
                  <c:v>55.14</c:v>
                </c:pt>
                <c:pt idx="2">
                  <c:v>48.97</c:v>
                </c:pt>
                <c:pt idx="3">
                  <c:v>50</c:v>
                </c:pt>
                <c:pt idx="4">
                  <c:v>51.03</c:v>
                </c:pt>
              </c:numCache>
            </c:numRef>
          </c:val>
          <c:extLst>
            <c:ext xmlns:c16="http://schemas.microsoft.com/office/drawing/2014/chart" uri="{C3380CC4-5D6E-409C-BE32-E72D297353CC}">
              <c16:uniqueId val="{00000000-2DAD-4651-9380-FD2653ED859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2DAD-4651-9380-FD2653ED859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88.43</c:v>
                </c:pt>
                <c:pt idx="1">
                  <c:v>89.94</c:v>
                </c:pt>
                <c:pt idx="2">
                  <c:v>91.61</c:v>
                </c:pt>
                <c:pt idx="3">
                  <c:v>91.27</c:v>
                </c:pt>
                <c:pt idx="4">
                  <c:v>92.17</c:v>
                </c:pt>
              </c:numCache>
            </c:numRef>
          </c:val>
          <c:extLst>
            <c:ext xmlns:c16="http://schemas.microsoft.com/office/drawing/2014/chart" uri="{C3380CC4-5D6E-409C-BE32-E72D297353CC}">
              <c16:uniqueId val="{00000000-A376-466E-ABAC-AFBC3A51FA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A376-466E-ABAC-AFBC3A51FA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118.49</c:v>
                </c:pt>
                <c:pt idx="1">
                  <c:v>120.65</c:v>
                </c:pt>
                <c:pt idx="2">
                  <c:v>128.91</c:v>
                </c:pt>
                <c:pt idx="3">
                  <c:v>118.38</c:v>
                </c:pt>
                <c:pt idx="4">
                  <c:v>121.27</c:v>
                </c:pt>
              </c:numCache>
            </c:numRef>
          </c:val>
          <c:extLst>
            <c:ext xmlns:c16="http://schemas.microsoft.com/office/drawing/2014/chart" uri="{C3380CC4-5D6E-409C-BE32-E72D297353CC}">
              <c16:uniqueId val="{00000000-1106-44F9-B547-FA616254D6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1106-44F9-B547-FA616254D6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43.24</c:v>
                </c:pt>
                <c:pt idx="1">
                  <c:v>45.2</c:v>
                </c:pt>
                <c:pt idx="2">
                  <c:v>46.84</c:v>
                </c:pt>
                <c:pt idx="3">
                  <c:v>48.42</c:v>
                </c:pt>
                <c:pt idx="4">
                  <c:v>49.95</c:v>
                </c:pt>
              </c:numCache>
            </c:numRef>
          </c:val>
          <c:extLst>
            <c:ext xmlns:c16="http://schemas.microsoft.com/office/drawing/2014/chart" uri="{C3380CC4-5D6E-409C-BE32-E72D297353CC}">
              <c16:uniqueId val="{00000000-26D0-4C24-9203-A1F3EB0FC3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26D0-4C24-9203-A1F3EB0FC3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C9-4DB0-BA31-D2ABDC3AE2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5CC9-4DB0-BA31-D2ABDC3AE2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72.22</c:v>
                </c:pt>
                <c:pt idx="1">
                  <c:v>0</c:v>
                </c:pt>
                <c:pt idx="2">
                  <c:v>0</c:v>
                </c:pt>
                <c:pt idx="3">
                  <c:v>0</c:v>
                </c:pt>
                <c:pt idx="4">
                  <c:v>0</c:v>
                </c:pt>
              </c:numCache>
            </c:numRef>
          </c:val>
          <c:extLst>
            <c:ext xmlns:c16="http://schemas.microsoft.com/office/drawing/2014/chart" uri="{C3380CC4-5D6E-409C-BE32-E72D297353CC}">
              <c16:uniqueId val="{00000000-0FD5-4F73-8D28-D20D173278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0FD5-4F73-8D28-D20D173278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120.45</c:v>
                </c:pt>
                <c:pt idx="1">
                  <c:v>148.53</c:v>
                </c:pt>
                <c:pt idx="2">
                  <c:v>177.53</c:v>
                </c:pt>
                <c:pt idx="3">
                  <c:v>184.18</c:v>
                </c:pt>
                <c:pt idx="4">
                  <c:v>191.54</c:v>
                </c:pt>
              </c:numCache>
            </c:numRef>
          </c:val>
          <c:extLst>
            <c:ext xmlns:c16="http://schemas.microsoft.com/office/drawing/2014/chart" uri="{C3380CC4-5D6E-409C-BE32-E72D297353CC}">
              <c16:uniqueId val="{00000000-393E-4F75-A35C-07A30320D3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393E-4F75-A35C-07A30320D3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251.68</c:v>
                </c:pt>
                <c:pt idx="1">
                  <c:v>679.19</c:v>
                </c:pt>
                <c:pt idx="2">
                  <c:v>714.12</c:v>
                </c:pt>
                <c:pt idx="3">
                  <c:v>477.27</c:v>
                </c:pt>
                <c:pt idx="4">
                  <c:v>422.91</c:v>
                </c:pt>
              </c:numCache>
            </c:numRef>
          </c:val>
          <c:extLst>
            <c:ext xmlns:c16="http://schemas.microsoft.com/office/drawing/2014/chart" uri="{C3380CC4-5D6E-409C-BE32-E72D297353CC}">
              <c16:uniqueId val="{00000000-D19C-49A4-9698-386AD4CCB0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D19C-49A4-9698-386AD4CCB0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100.03</c:v>
                </c:pt>
                <c:pt idx="1">
                  <c:v>78.98</c:v>
                </c:pt>
                <c:pt idx="2">
                  <c:v>100</c:v>
                </c:pt>
                <c:pt idx="3">
                  <c:v>100</c:v>
                </c:pt>
                <c:pt idx="4">
                  <c:v>100</c:v>
                </c:pt>
              </c:numCache>
            </c:numRef>
          </c:val>
          <c:extLst>
            <c:ext xmlns:c16="http://schemas.microsoft.com/office/drawing/2014/chart" uri="{C3380CC4-5D6E-409C-BE32-E72D297353CC}">
              <c16:uniqueId val="{00000000-A42E-4521-8F0B-6445032A0A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A42E-4521-8F0B-6445032A0A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195.25</c:v>
                </c:pt>
                <c:pt idx="1">
                  <c:v>247.06</c:v>
                </c:pt>
                <c:pt idx="2">
                  <c:v>194.89</c:v>
                </c:pt>
                <c:pt idx="3">
                  <c:v>195.89</c:v>
                </c:pt>
                <c:pt idx="4">
                  <c:v>195.78</c:v>
                </c:pt>
              </c:numCache>
            </c:numRef>
          </c:val>
          <c:extLst>
            <c:ext xmlns:c16="http://schemas.microsoft.com/office/drawing/2014/chart" uri="{C3380CC4-5D6E-409C-BE32-E72D297353CC}">
              <c16:uniqueId val="{00000000-8381-446C-8184-9BFBE4551A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8381-446C-8184-9BFBE4551A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青森県　田舎館村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7874</v>
      </c>
      <c r="AM8" s="68"/>
      <c r="AN8" s="68"/>
      <c r="AO8" s="68"/>
      <c r="AP8" s="68"/>
      <c r="AQ8" s="68"/>
      <c r="AR8" s="68"/>
      <c r="AS8" s="68"/>
      <c r="AT8" s="67">
        <f>データ!T6</f>
        <v>22.35</v>
      </c>
      <c r="AU8" s="67"/>
      <c r="AV8" s="67"/>
      <c r="AW8" s="67"/>
      <c r="AX8" s="67"/>
      <c r="AY8" s="67"/>
      <c r="AZ8" s="67"/>
      <c r="BA8" s="67"/>
      <c r="BB8" s="67">
        <f>データ!U6</f>
        <v>352.3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61.2</v>
      </c>
      <c r="J10" s="67"/>
      <c r="K10" s="67"/>
      <c r="L10" s="67"/>
      <c r="M10" s="67"/>
      <c r="N10" s="67"/>
      <c r="O10" s="67"/>
      <c r="P10" s="67">
        <f>データ!P6</f>
        <v>9.48</v>
      </c>
      <c r="Q10" s="67"/>
      <c r="R10" s="67"/>
      <c r="S10" s="67"/>
      <c r="T10" s="67"/>
      <c r="U10" s="67"/>
      <c r="V10" s="67"/>
      <c r="W10" s="67">
        <f>データ!Q6</f>
        <v>86.41</v>
      </c>
      <c r="X10" s="67"/>
      <c r="Y10" s="67"/>
      <c r="Z10" s="67"/>
      <c r="AA10" s="67"/>
      <c r="AB10" s="67"/>
      <c r="AC10" s="67"/>
      <c r="AD10" s="68">
        <f>データ!R6</f>
        <v>3964</v>
      </c>
      <c r="AE10" s="68"/>
      <c r="AF10" s="68"/>
      <c r="AG10" s="68"/>
      <c r="AH10" s="68"/>
      <c r="AI10" s="68"/>
      <c r="AJ10" s="68"/>
      <c r="AK10" s="2"/>
      <c r="AL10" s="68">
        <f>データ!V6</f>
        <v>741</v>
      </c>
      <c r="AM10" s="68"/>
      <c r="AN10" s="68"/>
      <c r="AO10" s="68"/>
      <c r="AP10" s="68"/>
      <c r="AQ10" s="68"/>
      <c r="AR10" s="68"/>
      <c r="AS10" s="68"/>
      <c r="AT10" s="67">
        <f>データ!W6</f>
        <v>0.28999999999999998</v>
      </c>
      <c r="AU10" s="67"/>
      <c r="AV10" s="67"/>
      <c r="AW10" s="67"/>
      <c r="AX10" s="67"/>
      <c r="AY10" s="67"/>
      <c r="AZ10" s="67"/>
      <c r="BA10" s="67"/>
      <c r="BB10" s="67">
        <f>データ!X6</f>
        <v>2555.17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7zMkMcw2No4eQnjAA7ZNTFWwiespPndxGAUzpmBrp8BFDVeolPbSkX8Ztq5PhphpTWNDHx6e1aOE7o7sfPMdEw==" saltValue="sZIzfbjpQAKglYxpgQcZj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23671</v>
      </c>
      <c r="D6" s="33">
        <f t="shared" si="3"/>
        <v>46</v>
      </c>
      <c r="E6" s="33">
        <f t="shared" si="3"/>
        <v>17</v>
      </c>
      <c r="F6" s="33">
        <f t="shared" si="3"/>
        <v>5</v>
      </c>
      <c r="G6" s="33">
        <f t="shared" si="3"/>
        <v>0</v>
      </c>
      <c r="H6" s="33" t="str">
        <f t="shared" si="3"/>
        <v>青森県　田舎館村</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61.2</v>
      </c>
      <c r="P6" s="34">
        <f t="shared" si="3"/>
        <v>9.48</v>
      </c>
      <c r="Q6" s="34">
        <f t="shared" si="3"/>
        <v>86.41</v>
      </c>
      <c r="R6" s="34">
        <f t="shared" si="3"/>
        <v>3964</v>
      </c>
      <c r="S6" s="34">
        <f t="shared" si="3"/>
        <v>7874</v>
      </c>
      <c r="T6" s="34">
        <f t="shared" si="3"/>
        <v>22.35</v>
      </c>
      <c r="U6" s="34">
        <f t="shared" si="3"/>
        <v>352.3</v>
      </c>
      <c r="V6" s="34">
        <f t="shared" si="3"/>
        <v>741</v>
      </c>
      <c r="W6" s="34">
        <f t="shared" si="3"/>
        <v>0.28999999999999998</v>
      </c>
      <c r="X6" s="34">
        <f t="shared" si="3"/>
        <v>2555.17</v>
      </c>
      <c r="Y6" s="35">
        <f>IF(Y7="",NA(),Y7)</f>
        <v>118.49</v>
      </c>
      <c r="Z6" s="35">
        <f t="shared" ref="Z6:AH6" si="4">IF(Z7="",NA(),Z7)</f>
        <v>120.65</v>
      </c>
      <c r="AA6" s="35">
        <f t="shared" si="4"/>
        <v>128.91</v>
      </c>
      <c r="AB6" s="35">
        <f t="shared" si="4"/>
        <v>118.38</v>
      </c>
      <c r="AC6" s="35">
        <f t="shared" si="4"/>
        <v>121.27</v>
      </c>
      <c r="AD6" s="35">
        <f t="shared" si="4"/>
        <v>97.53</v>
      </c>
      <c r="AE6" s="35">
        <f t="shared" si="4"/>
        <v>99.64</v>
      </c>
      <c r="AF6" s="35">
        <f t="shared" si="4"/>
        <v>99.66</v>
      </c>
      <c r="AG6" s="35">
        <f t="shared" si="4"/>
        <v>100.95</v>
      </c>
      <c r="AH6" s="35">
        <f t="shared" si="4"/>
        <v>101.77</v>
      </c>
      <c r="AI6" s="34" t="str">
        <f>IF(AI7="","",IF(AI7="-","【-】","【"&amp;SUBSTITUTE(TEXT(AI7,"#,##0.00"),"-","△")&amp;"】"))</f>
        <v>【101.60】</v>
      </c>
      <c r="AJ6" s="35">
        <f>IF(AJ7="",NA(),AJ7)</f>
        <v>72.22</v>
      </c>
      <c r="AK6" s="34">
        <f t="shared" ref="AK6:AS6" si="5">IF(AK7="",NA(),AK7)</f>
        <v>0</v>
      </c>
      <c r="AL6" s="34">
        <f t="shared" si="5"/>
        <v>0</v>
      </c>
      <c r="AM6" s="34">
        <f t="shared" si="5"/>
        <v>0</v>
      </c>
      <c r="AN6" s="34">
        <f t="shared" si="5"/>
        <v>0</v>
      </c>
      <c r="AO6" s="35">
        <f t="shared" si="5"/>
        <v>223.09</v>
      </c>
      <c r="AP6" s="35">
        <f t="shared" si="5"/>
        <v>214.61</v>
      </c>
      <c r="AQ6" s="35">
        <f t="shared" si="5"/>
        <v>225.39</v>
      </c>
      <c r="AR6" s="35">
        <f t="shared" si="5"/>
        <v>224.04</v>
      </c>
      <c r="AS6" s="35">
        <f t="shared" si="5"/>
        <v>227.4</v>
      </c>
      <c r="AT6" s="34" t="str">
        <f>IF(AT7="","",IF(AT7="-","【-】","【"&amp;SUBSTITUTE(TEXT(AT7,"#,##0.00"),"-","△")&amp;"】"))</f>
        <v>【195.44】</v>
      </c>
      <c r="AU6" s="35">
        <f>IF(AU7="",NA(),AU7)</f>
        <v>120.45</v>
      </c>
      <c r="AV6" s="35">
        <f t="shared" ref="AV6:BD6" si="6">IF(AV7="",NA(),AV7)</f>
        <v>148.53</v>
      </c>
      <c r="AW6" s="35">
        <f t="shared" si="6"/>
        <v>177.53</v>
      </c>
      <c r="AX6" s="35">
        <f t="shared" si="6"/>
        <v>184.18</v>
      </c>
      <c r="AY6" s="35">
        <f t="shared" si="6"/>
        <v>191.54</v>
      </c>
      <c r="AZ6" s="35">
        <f t="shared" si="6"/>
        <v>33.03</v>
      </c>
      <c r="BA6" s="35">
        <f t="shared" si="6"/>
        <v>29.45</v>
      </c>
      <c r="BB6" s="35">
        <f t="shared" si="6"/>
        <v>31.84</v>
      </c>
      <c r="BC6" s="35">
        <f t="shared" si="6"/>
        <v>29.91</v>
      </c>
      <c r="BD6" s="35">
        <f t="shared" si="6"/>
        <v>29.54</v>
      </c>
      <c r="BE6" s="34" t="str">
        <f>IF(BE7="","",IF(BE7="-","【-】","【"&amp;SUBSTITUTE(TEXT(BE7,"#,##0.00"),"-","△")&amp;"】"))</f>
        <v>【34.27】</v>
      </c>
      <c r="BF6" s="35">
        <f>IF(BF7="",NA(),BF7)</f>
        <v>251.68</v>
      </c>
      <c r="BG6" s="35">
        <f t="shared" ref="BG6:BO6" si="7">IF(BG7="",NA(),BG7)</f>
        <v>679.19</v>
      </c>
      <c r="BH6" s="35">
        <f t="shared" si="7"/>
        <v>714.12</v>
      </c>
      <c r="BI6" s="35">
        <f t="shared" si="7"/>
        <v>477.27</v>
      </c>
      <c r="BJ6" s="35">
        <f t="shared" si="7"/>
        <v>422.91</v>
      </c>
      <c r="BK6" s="35">
        <f t="shared" si="7"/>
        <v>1044.8</v>
      </c>
      <c r="BL6" s="35">
        <f t="shared" si="7"/>
        <v>1081.8</v>
      </c>
      <c r="BM6" s="35">
        <f t="shared" si="7"/>
        <v>974.93</v>
      </c>
      <c r="BN6" s="35">
        <f t="shared" si="7"/>
        <v>855.8</v>
      </c>
      <c r="BO6" s="35">
        <f t="shared" si="7"/>
        <v>789.46</v>
      </c>
      <c r="BP6" s="34" t="str">
        <f>IF(BP7="","",IF(BP7="-","【-】","【"&amp;SUBSTITUTE(TEXT(BP7,"#,##0.00"),"-","△")&amp;"】"))</f>
        <v>【747.76】</v>
      </c>
      <c r="BQ6" s="35">
        <f>IF(BQ7="",NA(),BQ7)</f>
        <v>100.03</v>
      </c>
      <c r="BR6" s="35">
        <f t="shared" ref="BR6:BZ6" si="8">IF(BR7="",NA(),BR7)</f>
        <v>78.98</v>
      </c>
      <c r="BS6" s="35">
        <f t="shared" si="8"/>
        <v>100</v>
      </c>
      <c r="BT6" s="35">
        <f t="shared" si="8"/>
        <v>100</v>
      </c>
      <c r="BU6" s="35">
        <f t="shared" si="8"/>
        <v>100</v>
      </c>
      <c r="BV6" s="35">
        <f t="shared" si="8"/>
        <v>50.82</v>
      </c>
      <c r="BW6" s="35">
        <f t="shared" si="8"/>
        <v>52.19</v>
      </c>
      <c r="BX6" s="35">
        <f t="shared" si="8"/>
        <v>55.32</v>
      </c>
      <c r="BY6" s="35">
        <f t="shared" si="8"/>
        <v>59.8</v>
      </c>
      <c r="BZ6" s="35">
        <f t="shared" si="8"/>
        <v>57.77</v>
      </c>
      <c r="CA6" s="34" t="str">
        <f>IF(CA7="","",IF(CA7="-","【-】","【"&amp;SUBSTITUTE(TEXT(CA7,"#,##0.00"),"-","△")&amp;"】"))</f>
        <v>【59.51】</v>
      </c>
      <c r="CB6" s="35">
        <f>IF(CB7="",NA(),CB7)</f>
        <v>195.25</v>
      </c>
      <c r="CC6" s="35">
        <f t="shared" ref="CC6:CK6" si="9">IF(CC7="",NA(),CC7)</f>
        <v>247.06</v>
      </c>
      <c r="CD6" s="35">
        <f t="shared" si="9"/>
        <v>194.89</v>
      </c>
      <c r="CE6" s="35">
        <f t="shared" si="9"/>
        <v>195.89</v>
      </c>
      <c r="CF6" s="35">
        <f t="shared" si="9"/>
        <v>195.78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54.79</v>
      </c>
      <c r="CN6" s="35">
        <f t="shared" ref="CN6:CV6" si="10">IF(CN7="",NA(),CN7)</f>
        <v>55.14</v>
      </c>
      <c r="CO6" s="35">
        <f t="shared" si="10"/>
        <v>48.97</v>
      </c>
      <c r="CP6" s="35">
        <f t="shared" si="10"/>
        <v>50</v>
      </c>
      <c r="CQ6" s="35">
        <f t="shared" si="10"/>
        <v>51.03</v>
      </c>
      <c r="CR6" s="35">
        <f t="shared" si="10"/>
        <v>53.24</v>
      </c>
      <c r="CS6" s="35">
        <f t="shared" si="10"/>
        <v>52.31</v>
      </c>
      <c r="CT6" s="35">
        <f t="shared" si="10"/>
        <v>60.65</v>
      </c>
      <c r="CU6" s="35">
        <f t="shared" si="10"/>
        <v>51.75</v>
      </c>
      <c r="CV6" s="35">
        <f t="shared" si="10"/>
        <v>50.68</v>
      </c>
      <c r="CW6" s="34" t="str">
        <f>IF(CW7="","",IF(CW7="-","【-】","【"&amp;SUBSTITUTE(TEXT(CW7,"#,##0.00"),"-","△")&amp;"】"))</f>
        <v>【52.23】</v>
      </c>
      <c r="CX6" s="35">
        <f>IF(CX7="",NA(),CX7)</f>
        <v>88.43</v>
      </c>
      <c r="CY6" s="35">
        <f t="shared" ref="CY6:DG6" si="11">IF(CY7="",NA(),CY7)</f>
        <v>89.94</v>
      </c>
      <c r="CZ6" s="35">
        <f t="shared" si="11"/>
        <v>91.61</v>
      </c>
      <c r="DA6" s="35">
        <f t="shared" si="11"/>
        <v>91.27</v>
      </c>
      <c r="DB6" s="35">
        <f t="shared" si="11"/>
        <v>92.17</v>
      </c>
      <c r="DC6" s="35">
        <f t="shared" si="11"/>
        <v>84.07</v>
      </c>
      <c r="DD6" s="35">
        <f t="shared" si="11"/>
        <v>84.32</v>
      </c>
      <c r="DE6" s="35">
        <f t="shared" si="11"/>
        <v>84.58</v>
      </c>
      <c r="DF6" s="35">
        <f t="shared" si="11"/>
        <v>84.84</v>
      </c>
      <c r="DG6" s="35">
        <f t="shared" si="11"/>
        <v>84.86</v>
      </c>
      <c r="DH6" s="34" t="str">
        <f>IF(DH7="","",IF(DH7="-","【-】","【"&amp;SUBSTITUTE(TEXT(DH7,"#,##0.00"),"-","△")&amp;"】"))</f>
        <v>【85.82】</v>
      </c>
      <c r="DI6" s="35">
        <f>IF(DI7="",NA(),DI7)</f>
        <v>43.24</v>
      </c>
      <c r="DJ6" s="35">
        <f t="shared" ref="DJ6:DR6" si="12">IF(DJ7="",NA(),DJ7)</f>
        <v>45.2</v>
      </c>
      <c r="DK6" s="35">
        <f t="shared" si="12"/>
        <v>46.84</v>
      </c>
      <c r="DL6" s="35">
        <f t="shared" si="12"/>
        <v>48.42</v>
      </c>
      <c r="DM6" s="35">
        <f t="shared" si="12"/>
        <v>49.95</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23671</v>
      </c>
      <c r="D7" s="37">
        <v>46</v>
      </c>
      <c r="E7" s="37">
        <v>17</v>
      </c>
      <c r="F7" s="37">
        <v>5</v>
      </c>
      <c r="G7" s="37">
        <v>0</v>
      </c>
      <c r="H7" s="37" t="s">
        <v>96</v>
      </c>
      <c r="I7" s="37" t="s">
        <v>97</v>
      </c>
      <c r="J7" s="37" t="s">
        <v>98</v>
      </c>
      <c r="K7" s="37" t="s">
        <v>99</v>
      </c>
      <c r="L7" s="37" t="s">
        <v>100</v>
      </c>
      <c r="M7" s="37" t="s">
        <v>101</v>
      </c>
      <c r="N7" s="38" t="s">
        <v>102</v>
      </c>
      <c r="O7" s="38">
        <v>61.2</v>
      </c>
      <c r="P7" s="38">
        <v>9.48</v>
      </c>
      <c r="Q7" s="38">
        <v>86.41</v>
      </c>
      <c r="R7" s="38">
        <v>3964</v>
      </c>
      <c r="S7" s="38">
        <v>7874</v>
      </c>
      <c r="T7" s="38">
        <v>22.35</v>
      </c>
      <c r="U7" s="38">
        <v>352.3</v>
      </c>
      <c r="V7" s="38">
        <v>741</v>
      </c>
      <c r="W7" s="38">
        <v>0.28999999999999998</v>
      </c>
      <c r="X7" s="38">
        <v>2555.17</v>
      </c>
      <c r="Y7" s="38">
        <v>118.49</v>
      </c>
      <c r="Z7" s="38">
        <v>120.65</v>
      </c>
      <c r="AA7" s="38">
        <v>128.91</v>
      </c>
      <c r="AB7" s="38">
        <v>118.38</v>
      </c>
      <c r="AC7" s="38">
        <v>121.27</v>
      </c>
      <c r="AD7" s="38">
        <v>97.53</v>
      </c>
      <c r="AE7" s="38">
        <v>99.64</v>
      </c>
      <c r="AF7" s="38">
        <v>99.66</v>
      </c>
      <c r="AG7" s="38">
        <v>100.95</v>
      </c>
      <c r="AH7" s="38">
        <v>101.77</v>
      </c>
      <c r="AI7" s="38">
        <v>101.6</v>
      </c>
      <c r="AJ7" s="38">
        <v>72.22</v>
      </c>
      <c r="AK7" s="38">
        <v>0</v>
      </c>
      <c r="AL7" s="38">
        <v>0</v>
      </c>
      <c r="AM7" s="38">
        <v>0</v>
      </c>
      <c r="AN7" s="38">
        <v>0</v>
      </c>
      <c r="AO7" s="38">
        <v>223.09</v>
      </c>
      <c r="AP7" s="38">
        <v>214.61</v>
      </c>
      <c r="AQ7" s="38">
        <v>225.39</v>
      </c>
      <c r="AR7" s="38">
        <v>224.04</v>
      </c>
      <c r="AS7" s="38">
        <v>227.4</v>
      </c>
      <c r="AT7" s="38">
        <v>195.44</v>
      </c>
      <c r="AU7" s="38">
        <v>120.45</v>
      </c>
      <c r="AV7" s="38">
        <v>148.53</v>
      </c>
      <c r="AW7" s="38">
        <v>177.53</v>
      </c>
      <c r="AX7" s="38">
        <v>184.18</v>
      </c>
      <c r="AY7" s="38">
        <v>191.54</v>
      </c>
      <c r="AZ7" s="38">
        <v>33.03</v>
      </c>
      <c r="BA7" s="38">
        <v>29.45</v>
      </c>
      <c r="BB7" s="38">
        <v>31.84</v>
      </c>
      <c r="BC7" s="38">
        <v>29.91</v>
      </c>
      <c r="BD7" s="38">
        <v>29.54</v>
      </c>
      <c r="BE7" s="38">
        <v>34.270000000000003</v>
      </c>
      <c r="BF7" s="38">
        <v>251.68</v>
      </c>
      <c r="BG7" s="38">
        <v>679.19</v>
      </c>
      <c r="BH7" s="38">
        <v>714.12</v>
      </c>
      <c r="BI7" s="38">
        <v>477.27</v>
      </c>
      <c r="BJ7" s="38">
        <v>422.91</v>
      </c>
      <c r="BK7" s="38">
        <v>1044.8</v>
      </c>
      <c r="BL7" s="38">
        <v>1081.8</v>
      </c>
      <c r="BM7" s="38">
        <v>974.93</v>
      </c>
      <c r="BN7" s="38">
        <v>855.8</v>
      </c>
      <c r="BO7" s="38">
        <v>789.46</v>
      </c>
      <c r="BP7" s="38">
        <v>747.76</v>
      </c>
      <c r="BQ7" s="38">
        <v>100.03</v>
      </c>
      <c r="BR7" s="38">
        <v>78.98</v>
      </c>
      <c r="BS7" s="38">
        <v>100</v>
      </c>
      <c r="BT7" s="38">
        <v>100</v>
      </c>
      <c r="BU7" s="38">
        <v>100</v>
      </c>
      <c r="BV7" s="38">
        <v>50.82</v>
      </c>
      <c r="BW7" s="38">
        <v>52.19</v>
      </c>
      <c r="BX7" s="38">
        <v>55.32</v>
      </c>
      <c r="BY7" s="38">
        <v>59.8</v>
      </c>
      <c r="BZ7" s="38">
        <v>57.77</v>
      </c>
      <c r="CA7" s="38">
        <v>59.51</v>
      </c>
      <c r="CB7" s="38">
        <v>195.25</v>
      </c>
      <c r="CC7" s="38">
        <v>247.06</v>
      </c>
      <c r="CD7" s="38">
        <v>194.89</v>
      </c>
      <c r="CE7" s="38">
        <v>195.89</v>
      </c>
      <c r="CF7" s="38">
        <v>195.78</v>
      </c>
      <c r="CG7" s="38">
        <v>300.52</v>
      </c>
      <c r="CH7" s="38">
        <v>296.14</v>
      </c>
      <c r="CI7" s="38">
        <v>283.17</v>
      </c>
      <c r="CJ7" s="38">
        <v>263.76</v>
      </c>
      <c r="CK7" s="38">
        <v>274.35000000000002</v>
      </c>
      <c r="CL7" s="38">
        <v>261.45999999999998</v>
      </c>
      <c r="CM7" s="38">
        <v>54.79</v>
      </c>
      <c r="CN7" s="38">
        <v>55.14</v>
      </c>
      <c r="CO7" s="38">
        <v>48.97</v>
      </c>
      <c r="CP7" s="38">
        <v>50</v>
      </c>
      <c r="CQ7" s="38">
        <v>51.03</v>
      </c>
      <c r="CR7" s="38">
        <v>53.24</v>
      </c>
      <c r="CS7" s="38">
        <v>52.31</v>
      </c>
      <c r="CT7" s="38">
        <v>60.65</v>
      </c>
      <c r="CU7" s="38">
        <v>51.75</v>
      </c>
      <c r="CV7" s="38">
        <v>50.68</v>
      </c>
      <c r="CW7" s="38">
        <v>52.23</v>
      </c>
      <c r="CX7" s="38">
        <v>88.43</v>
      </c>
      <c r="CY7" s="38">
        <v>89.94</v>
      </c>
      <c r="CZ7" s="38">
        <v>91.61</v>
      </c>
      <c r="DA7" s="38">
        <v>91.27</v>
      </c>
      <c r="DB7" s="38">
        <v>92.17</v>
      </c>
      <c r="DC7" s="38">
        <v>84.07</v>
      </c>
      <c r="DD7" s="38">
        <v>84.32</v>
      </c>
      <c r="DE7" s="38">
        <v>84.58</v>
      </c>
      <c r="DF7" s="38">
        <v>84.84</v>
      </c>
      <c r="DG7" s="38">
        <v>84.86</v>
      </c>
      <c r="DH7" s="38">
        <v>85.82</v>
      </c>
      <c r="DI7" s="38">
        <v>43.24</v>
      </c>
      <c r="DJ7" s="38">
        <v>45.2</v>
      </c>
      <c r="DK7" s="38">
        <v>46.84</v>
      </c>
      <c r="DL7" s="38">
        <v>48.42</v>
      </c>
      <c r="DM7" s="38">
        <v>49.95</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2019-12-05T04:52:32Z</dcterms:created>
  <dcterms:modified xsi:type="dcterms:W3CDTF">2020-01-20T04:20:11Z</dcterms:modified>
  <cp:category/>
</cp:coreProperties>
</file>