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32\Desktop\【経営比較分析表】2018_023671_46_1718\"/>
    </mc:Choice>
  </mc:AlternateContent>
  <xr:revisionPtr revIDLastSave="0" documentId="13_ncr:1_{F7995AFB-46BA-4C87-8EE2-5A9E2B7AF2BF}" xr6:coauthVersionLast="44" xr6:coauthVersionMax="44" xr10:uidLastSave="{00000000-0000-0000-0000-000000000000}"/>
  <workbookProtection workbookAlgorithmName="SHA-512" workbookHashValue="oaOteAmaGhPRSOCGw3xdrHmzvsBhsFYK46mGUAexfNMl6Jz6TNPBMm4ZiKEJfqV6AVyar6G0GivvQAoShYkAQg==" workbookSaltValue="QRynXtHl61E3fCpiTwLbF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<sst xmlns="http://schemas.openxmlformats.org/spreadsheetml/2006/main" count="228" uniqueCount="111">
  <si>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</si>
  <si>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</si>
  <si>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</si>
  <si>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</si>
  <si>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</si>
  <si>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</si>
  <si>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</si>
  <si>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</si>
  <si>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</si>
  <si>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</si>
  <si>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</si>
  <si>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</si>
  <si>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</si>
  <si>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</si>
  <si>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</si>
  <si>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</si>
  <si>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</si>
  <si>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</si>
  <si>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</si>
  <si>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</si>
  <si>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</si>
  <si>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</si>
  <si>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</si>
  <si>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</si>
  <si>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</si>
  <si>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</si>
  <si>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</si>
  <si>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</si>
  <si>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</si>
  <si>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</si>
  <si>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</si>
  <si>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</si>
  <si>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</si>
  <si>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</si>
  <si>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</si>
  <si>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</si>
  <si>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</si>
  <si>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</si>
  <si>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</si>
  <si>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</si>
  <si>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</si>
  <si>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</si>
  <si>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</si>
  <si>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</si>
  <si>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</si>
  <si>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</si>
  <si>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</si>
  <si>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</si>
  <si>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</si>
  <si>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</si>
  <si>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</si>
  <si>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</si>
  <si>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</si>
  <si>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</si>
  <si>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</si>
  <si>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</si>
  <si>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</si>
  <si>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</si>
  <si>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</si>
  <si>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</si>
  <si>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</si>
  <si>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</si>
  <si>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</si>
  <si>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</si>
  <si>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</si>
  <si>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</si>
  <si>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</si>
  <si>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</si>
  <si>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</si>
  <si>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</si>
  <si>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</si>
  <si>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</si>
  <si>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</si>
  <si>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</si>
  <si>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</si>
  <si>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</si>
  <si>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</si>
  <si>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</si>
  <si>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</si>
  <si>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</si>
  <si>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</si>
  <si>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</si>
  <si>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</si>
  <si>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</si>
  <si>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</si>
  <si>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</si>
  <si>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</si>
  <si>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</si>
  <si>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</si>
  <si>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</si>
  <si>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</si>
  <si>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</si>
  <si>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</si>
  <si>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</si>
  <si>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</si>
  <si>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</si>
  <si>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</si>
  <si>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</si>
  <si>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</si>
  <si>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</si>
  <si>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</si>
  <si>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</si>
  <si>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</si>
  <si>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</si>
  <si>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</si>
  <si>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</si>
  <si>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</si>
  <si>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</si>
  <si>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法定耐用年数を経過し、ただちに更新を迫られている管渠はありません。管渠等の減価償却の進行状況においても類似団体と比較して高くはなっていますが、それほど逼迫した状況にはありません。
今後、将来の改築・更新・長寿命化等の財源確保や経営に与える影響を踏まえ、長期の投資・財政計画を策定し、計画的な管渠の改築を検討していく必要があります。
</t>
    <rPh sb="75" eb="77">
      <t>ヒッパク</t>
    </rPh>
    <rPh sb="79" eb="81">
      <t>ジョウキョウ</t>
    </rPh>
    <rPh sb="141" eb="144">
      <t>ケイカクテキ</t>
    </rPh>
    <rPh sb="148" eb="150">
      <t>カイチク</t>
    </rPh>
    <rPh sb="151" eb="153">
      <t>ケントウ</t>
    </rPh>
    <rPh sb="157" eb="159">
      <t>ヒツヨウ</t>
    </rPh>
    <phoneticPr fontId="15"/>
  </si>
  <si>
    <t xml:space="preserve">人口等の減少や節水型社会の影響により、下水道使用料等の収益は減少傾向にありますが、一般会計からの繰入金等の財源の確保や経費の削減、営業外費用の支払利息等の減少などにより費用も減少していることから、平成27年度には累積欠損金が解消されました。
損益では一定額の純利益を継続的に計上し経常収支比率は100％を超えていますが、一般会計からの繰入金など使用料以外の収入による要因が大きいので楽観視はできません。
企業債残高対事業規模については、事業がほぼ終了していることから企業債残高は着実に減少していますが、資本費平準化債を毎年度発行限度額まで起債しているため類似団体及び全国平均と比較して高い水準を示しています。
汚水処理原価は類似団体及び全国平均と比較し高い水準であることに加え、水洗化率は全国平均等より大幅に下回る状況となっています。維持管理費減に関する方策は職員数の減を含め実施しきっているため、未接続世帯へ早期接続を促すなど水洗化率を向上させる取り組みが有収水量の維持・増加に繋がり、経営を改善させるものと考えています。
</t>
    <rPh sb="125" eb="127">
      <t>イッテイ</t>
    </rPh>
    <rPh sb="127" eb="128">
      <t>ガク</t>
    </rPh>
    <rPh sb="140" eb="142">
      <t>ケイジョウ</t>
    </rPh>
    <rPh sb="142" eb="144">
      <t>シュウシ</t>
    </rPh>
    <rPh sb="144" eb="146">
      <t>ヒリツ</t>
    </rPh>
    <rPh sb="152" eb="153">
      <t>コ</t>
    </rPh>
    <rPh sb="160" eb="162">
      <t>イッパン</t>
    </rPh>
    <rPh sb="162" eb="164">
      <t>カイケイ</t>
    </rPh>
    <rPh sb="167" eb="169">
      <t>クリイレ</t>
    </rPh>
    <rPh sb="169" eb="170">
      <t>キン</t>
    </rPh>
    <rPh sb="172" eb="174">
      <t>シヨウ</t>
    </rPh>
    <rPh sb="174" eb="175">
      <t>リョウ</t>
    </rPh>
    <rPh sb="175" eb="177">
      <t>イガイ</t>
    </rPh>
    <rPh sb="178" eb="180">
      <t>シュウニュウ</t>
    </rPh>
    <rPh sb="183" eb="185">
      <t>ヨウイン</t>
    </rPh>
    <rPh sb="186" eb="187">
      <t>オオ</t>
    </rPh>
    <rPh sb="191" eb="194">
      <t>ラッカンシ</t>
    </rPh>
    <rPh sb="251" eb="253">
      <t>シホン</t>
    </rPh>
    <rPh sb="253" eb="254">
      <t>ヒ</t>
    </rPh>
    <rPh sb="254" eb="256">
      <t>ヘイジュン</t>
    </rPh>
    <rPh sb="259" eb="262">
      <t>マイネンド</t>
    </rPh>
    <rPh sb="262" eb="264">
      <t>ハッコウ</t>
    </rPh>
    <rPh sb="264" eb="266">
      <t>ゲンド</t>
    </rPh>
    <rPh sb="266" eb="267">
      <t>ガク</t>
    </rPh>
    <rPh sb="269" eb="271">
      <t>キサイ</t>
    </rPh>
    <rPh sb="281" eb="282">
      <t>オヨ</t>
    </rPh>
    <rPh sb="283" eb="285">
      <t>ゼンコク</t>
    </rPh>
    <rPh sb="285" eb="287">
      <t>ヘイキン</t>
    </rPh>
    <rPh sb="309" eb="311">
      <t>ゲンカ</t>
    </rPh>
    <rPh sb="312" eb="314">
      <t>ルイジ</t>
    </rPh>
    <rPh sb="314" eb="316">
      <t>ダンタイ</t>
    </rPh>
    <rPh sb="316" eb="317">
      <t>オヨ</t>
    </rPh>
    <rPh sb="318" eb="320">
      <t>ゼンコク</t>
    </rPh>
    <rPh sb="320" eb="322">
      <t>ヘイキン</t>
    </rPh>
    <rPh sb="328" eb="330">
      <t>スイジュン</t>
    </rPh>
    <rPh sb="336" eb="337">
      <t>クワ</t>
    </rPh>
    <rPh sb="348" eb="349">
      <t>トウ</t>
    </rPh>
    <rPh sb="357" eb="359">
      <t>ジョウキョウ</t>
    </rPh>
    <rPh sb="367" eb="369">
      <t>イジ</t>
    </rPh>
    <rPh sb="369" eb="372">
      <t>カンリヒ</t>
    </rPh>
    <rPh sb="414" eb="417">
      <t>スイセンカ</t>
    </rPh>
    <rPh sb="417" eb="418">
      <t>リツ</t>
    </rPh>
    <rPh sb="419" eb="421">
      <t>コウジョウ</t>
    </rPh>
    <rPh sb="424" eb="425">
      <t>ト</t>
    </rPh>
    <rPh sb="426" eb="427">
      <t>ク</t>
    </rPh>
    <rPh sb="429" eb="431">
      <t>ユウシュウ</t>
    </rPh>
    <rPh sb="431" eb="433">
      <t>スイリョウ</t>
    </rPh>
    <rPh sb="434" eb="436">
      <t>イジ</t>
    </rPh>
    <rPh sb="437" eb="439">
      <t>ゾウカ</t>
    </rPh>
    <rPh sb="444" eb="446">
      <t>ケイエイ</t>
    </rPh>
    <rPh sb="447" eb="449">
      <t>カイゼン</t>
    </rPh>
    <rPh sb="455" eb="456">
      <t>カンガ</t>
    </rPh>
    <phoneticPr fontId="15"/>
  </si>
  <si>
    <t>処理区域内の管渠の整備はほぼ終了しています。
今後は更なる経営改善に向けて、水洗化率の向上を図っていく必要があります。また、必要に応じて使用料水準や事業の広域化・共同化による維持管理費等の見直しを検討していきます。
管渠等の老朽化に関しては、今後ストックマネジメント的観点から新規整備・維持管理・改築を一体的に捉え、事業の平準化とライフサイクルコストの最小化に取り組む必要があります。</t>
    <rPh sb="62" eb="64">
      <t>ヒツヨウ</t>
    </rPh>
    <rPh sb="65" eb="66">
      <t>オウ</t>
    </rPh>
    <rPh sb="74" eb="76">
      <t>ジギョウ</t>
    </rPh>
    <rPh sb="77" eb="80">
      <t>コウイキカ</t>
    </rPh>
    <rPh sb="81" eb="84">
      <t>キョウドウカ</t>
    </rPh>
    <rPh sb="98" eb="100">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</si>
</sst>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887115F3-79B3-4CBC-8E8C-0C5EDF7FC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71-4091-9D2C-755844E69D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0.16</c:v>
                </c:pt>
              </c:numCache>
            </c:numRef>
          </c:val>
          <c:smooth val="0"/>
          <c:extLst>
            <c:ext xmlns:c16="http://schemas.microsoft.com/office/drawing/2014/chart" uri="{C3380CC4-5D6E-409C-BE32-E72D297353CC}">
              <c16:uniqueId val="{00000001-FC71-4091-9D2C-755844E69D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127.85</c:v>
                </c:pt>
                <c:pt idx="1">
                  <c:v>137.08000000000001</c:v>
                </c:pt>
                <c:pt idx="2">
                  <c:v>117.78</c:v>
                </c:pt>
                <c:pt idx="3">
                  <c:v>124.85</c:v>
                </c:pt>
                <c:pt idx="4">
                  <c:v>125.14</c:v>
                </c:pt>
              </c:numCache>
            </c:numRef>
          </c:val>
          <c:extLst>
            <c:ext xmlns:c16="http://schemas.microsoft.com/office/drawing/2014/chart" uri="{C3380CC4-5D6E-409C-BE32-E72D297353CC}">
              <c16:uniqueId val="{00000000-20B8-4AB7-82A3-6E5A5E5BE7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103.85</c:v>
                </c:pt>
              </c:numCache>
            </c:numRef>
          </c:val>
          <c:smooth val="0"/>
          <c:extLst>
            <c:ext xmlns:c16="http://schemas.microsoft.com/office/drawing/2014/chart" uri="{C3380CC4-5D6E-409C-BE32-E72D297353CC}">
              <c16:uniqueId val="{00000001-20B8-4AB7-82A3-6E5A5E5BE7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29.29</c:v>
                </c:pt>
                <c:pt idx="1">
                  <c:v>31.45</c:v>
                </c:pt>
                <c:pt idx="2">
                  <c:v>33.61</c:v>
                </c:pt>
                <c:pt idx="3">
                  <c:v>35.76</c:v>
                </c:pt>
                <c:pt idx="4">
                  <c:v>37.9</c:v>
                </c:pt>
              </c:numCache>
            </c:numRef>
          </c:val>
          <c:extLst>
            <c:ext xmlns:c16="http://schemas.microsoft.com/office/drawing/2014/chart" uri="{C3380CC4-5D6E-409C-BE32-E72D297353CC}">
              <c16:uniqueId val="{00000000-EA47-4BFB-9151-555C818DD4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38.450000000000003</c:v>
                </c:pt>
              </c:numCache>
            </c:numRef>
          </c:val>
          <c:smooth val="0"/>
          <c:extLst>
            <c:ext xmlns:c16="http://schemas.microsoft.com/office/drawing/2014/chart" uri="{C3380CC4-5D6E-409C-BE32-E72D297353CC}">
              <c16:uniqueId val="{00000001-EA47-4BFB-9151-555C818DD4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C-44DC-BD4F-886FB43E28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0.83</c:v>
                </c:pt>
              </c:numCache>
            </c:numRef>
          </c:val>
          <c:smooth val="0"/>
          <c:extLst>
            <c:ext xmlns:c16="http://schemas.microsoft.com/office/drawing/2014/chart" uri="{C3380CC4-5D6E-409C-BE32-E72D297353CC}">
              <c16:uniqueId val="{00000001-9C3C-44DC-BD4F-886FB43E28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64.05</c:v>
                </c:pt>
                <c:pt idx="1">
                  <c:v>0</c:v>
                </c:pt>
                <c:pt idx="2">
                  <c:v>0</c:v>
                </c:pt>
                <c:pt idx="3">
                  <c:v>0</c:v>
                </c:pt>
                <c:pt idx="4">
                  <c:v>0</c:v>
                </c:pt>
              </c:numCache>
            </c:numRef>
          </c:val>
          <c:extLst>
            <c:ext xmlns:c16="http://schemas.microsoft.com/office/drawing/2014/chart" uri="{C3380CC4-5D6E-409C-BE32-E72D297353CC}">
              <c16:uniqueId val="{00000000-E6E3-4E02-B365-2D777AC67F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39.03</c:v>
                </c:pt>
              </c:numCache>
            </c:numRef>
          </c:val>
          <c:smooth val="0"/>
          <c:extLst>
            <c:ext xmlns:c16="http://schemas.microsoft.com/office/drawing/2014/chart" uri="{C3380CC4-5D6E-409C-BE32-E72D297353CC}">
              <c16:uniqueId val="{00000001-E6E3-4E02-B365-2D777AC67F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35.4</c:v>
                </c:pt>
                <c:pt idx="1">
                  <c:v>65.13</c:v>
                </c:pt>
                <c:pt idx="2">
                  <c:v>70.47</c:v>
                </c:pt>
                <c:pt idx="3">
                  <c:v>79.2</c:v>
                </c:pt>
                <c:pt idx="4">
                  <c:v>85.72</c:v>
                </c:pt>
              </c:numCache>
            </c:numRef>
          </c:val>
          <c:extLst>
            <c:ext xmlns:c16="http://schemas.microsoft.com/office/drawing/2014/chart" uri="{C3380CC4-5D6E-409C-BE32-E72D297353CC}">
              <c16:uniqueId val="{00000000-904A-432A-81E3-F56D237185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66.790000000000006</c:v>
                </c:pt>
              </c:numCache>
            </c:numRef>
          </c:val>
          <c:smooth val="0"/>
          <c:extLst>
            <c:ext xmlns:c16="http://schemas.microsoft.com/office/drawing/2014/chart" uri="{C3380CC4-5D6E-409C-BE32-E72D297353CC}">
              <c16:uniqueId val="{00000001-904A-432A-81E3-F56D237185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1572.89</c:v>
                </c:pt>
                <c:pt idx="1">
                  <c:v>2121.88</c:v>
                </c:pt>
                <c:pt idx="2">
                  <c:v>1950.24</c:v>
                </c:pt>
                <c:pt idx="3">
                  <c:v>1848.42</c:v>
                </c:pt>
                <c:pt idx="4">
                  <c:v>1104.07</c:v>
                </c:pt>
              </c:numCache>
            </c:numRef>
          </c:val>
          <c:extLst>
            <c:ext xmlns:c16="http://schemas.microsoft.com/office/drawing/2014/chart" uri="{C3380CC4-5D6E-409C-BE32-E72D297353CC}">
              <c16:uniqueId val="{00000000-A53C-40F9-9891-ADB50B1927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692.13</c:v>
                </c:pt>
              </c:numCache>
            </c:numRef>
          </c:val>
          <c:smooth val="0"/>
          <c:extLst>
            <c:ext xmlns:c16="http://schemas.microsoft.com/office/drawing/2014/chart" uri="{C3380CC4-5D6E-409C-BE32-E72D297353CC}">
              <c16:uniqueId val="{00000001-A53C-40F9-9891-ADB50B1927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82.22</c:v>
                </c:pt>
                <c:pt idx="1">
                  <c:v>79.47</c:v>
                </c:pt>
                <c:pt idx="2">
                  <c:v>94.08</c:v>
                </c:pt>
                <c:pt idx="3">
                  <c:v>141.33000000000001</c:v>
                </c:pt>
                <c:pt idx="4">
                  <c:v>100</c:v>
                </c:pt>
              </c:numCache>
            </c:numRef>
          </c:val>
          <c:extLst>
            <c:ext xmlns:c16="http://schemas.microsoft.com/office/drawing/2014/chart" uri="{C3380CC4-5D6E-409C-BE32-E72D297353CC}">
              <c16:uniqueId val="{00000000-4579-4CE2-BF1A-8249CCEE40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88.98</c:v>
                </c:pt>
              </c:numCache>
            </c:numRef>
          </c:val>
          <c:smooth val="0"/>
          <c:extLst>
            <c:ext xmlns:c16="http://schemas.microsoft.com/office/drawing/2014/chart" uri="{C3380CC4-5D6E-409C-BE32-E72D297353CC}">
              <c16:uniqueId val="{00000001-4579-4CE2-BF1A-8249CCEE40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241.58</c:v>
                </c:pt>
                <c:pt idx="1">
                  <c:v>250.47</c:v>
                </c:pt>
                <c:pt idx="2">
                  <c:v>211.56</c:v>
                </c:pt>
                <c:pt idx="3">
                  <c:v>141.6</c:v>
                </c:pt>
                <c:pt idx="4">
                  <c:v>200.02</c:v>
                </c:pt>
              </c:numCache>
            </c:numRef>
          </c:val>
          <c:extLst>
            <c:ext xmlns:c16="http://schemas.microsoft.com/office/drawing/2014/chart" uri="{C3380CC4-5D6E-409C-BE32-E72D297353CC}">
              <c16:uniqueId val="{00000000-DB0E-40E8-9A73-A38AFF32A5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175.05</c:v>
                </c:pt>
              </c:numCache>
            </c:numRef>
          </c:val>
          <c:smooth val="0"/>
          <c:extLst>
            <c:ext xmlns:c16="http://schemas.microsoft.com/office/drawing/2014/chart" uri="{C3380CC4-5D6E-409C-BE32-E72D297353CC}">
              <c16:uniqueId val="{00000001-DB0E-40E8-9A73-A38AFF32A5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B-4556-8C2F-C3CA9165F3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57.54</c:v>
                </c:pt>
              </c:numCache>
            </c:numRef>
          </c:val>
          <c:smooth val="0"/>
          <c:extLst>
            <c:ext xmlns:c16="http://schemas.microsoft.com/office/drawing/2014/chart" uri="{C3380CC4-5D6E-409C-BE32-E72D297353CC}">
              <c16:uniqueId val="{00000001-513B-4556-8C2F-C3CA9165F3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85.34</c:v>
                </c:pt>
                <c:pt idx="1">
                  <c:v>86.43</c:v>
                </c:pt>
                <c:pt idx="2">
                  <c:v>87.05</c:v>
                </c:pt>
                <c:pt idx="3">
                  <c:v>87.38</c:v>
                </c:pt>
                <c:pt idx="4">
                  <c:v>87.83</c:v>
                </c:pt>
              </c:numCache>
            </c:numRef>
          </c:val>
          <c:extLst>
            <c:ext xmlns:c16="http://schemas.microsoft.com/office/drawing/2014/chart" uri="{C3380CC4-5D6E-409C-BE32-E72D297353CC}">
              <c16:uniqueId val="{00000000-5119-4AEF-BB80-98D2A8B96F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92.87</c:v>
                </c:pt>
              </c:numCache>
            </c:numRef>
          </c:val>
          <c:smooth val="0"/>
          <c:extLst>
            <c:ext xmlns:c16="http://schemas.microsoft.com/office/drawing/2014/chart" uri="{C3380CC4-5D6E-409C-BE32-E72D297353CC}">
              <c16:uniqueId val="{00000001-5119-4AEF-BB80-98D2A8B96F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田舎館村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7874</v>
      </c>
      <c r="AM8" s="50"/>
      <c r="AN8" s="50"/>
      <c r="AO8" s="50"/>
      <c r="AP8" s="50"/>
      <c r="AQ8" s="50"/>
      <c r="AR8" s="50"/>
      <c r="AS8" s="50"/>
      <c r="AT8" s="45">
        <f>データ!T6</f>
        <v>22.35</v>
      </c>
      <c r="AU8" s="45"/>
      <c r="AV8" s="45"/>
      <c r="AW8" s="45"/>
      <c r="AX8" s="45"/>
      <c r="AY8" s="45"/>
      <c r="AZ8" s="45"/>
      <c r="BA8" s="45"/>
      <c r="BB8" s="45">
        <f>データ!U6</f>
        <v>352.3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41.04</v>
      </c>
      <c r="J10" s="45"/>
      <c r="K10" s="45"/>
      <c r="L10" s="45"/>
      <c r="M10" s="45"/>
      <c r="N10" s="45"/>
      <c r="O10" s="45"/>
      <c r="P10" s="45">
        <f>データ!P6</f>
        <v>87.86</v>
      </c>
      <c r="Q10" s="45"/>
      <c r="R10" s="45"/>
      <c r="S10" s="45"/>
      <c r="T10" s="45"/>
      <c r="U10" s="45"/>
      <c r="V10" s="45"/>
      <c r="W10" s="45">
        <f>データ!Q6</f>
        <v>82.35</v>
      </c>
      <c r="X10" s="45"/>
      <c r="Y10" s="45"/>
      <c r="Z10" s="45"/>
      <c r="AA10" s="45"/>
      <c r="AB10" s="45"/>
      <c r="AC10" s="45"/>
      <c r="AD10" s="50">
        <f>データ!R6</f>
        <v>3961</v>
      </c>
      <c r="AE10" s="50"/>
      <c r="AF10" s="50"/>
      <c r="AG10" s="50"/>
      <c r="AH10" s="50"/>
      <c r="AI10" s="50"/>
      <c r="AJ10" s="50"/>
      <c r="AK10" s="2"/>
      <c r="AL10" s="50">
        <f>データ!V6</f>
        <v>6869</v>
      </c>
      <c r="AM10" s="50"/>
      <c r="AN10" s="50"/>
      <c r="AO10" s="50"/>
      <c r="AP10" s="50"/>
      <c r="AQ10" s="50"/>
      <c r="AR10" s="50"/>
      <c r="AS10" s="50"/>
      <c r="AT10" s="45">
        <f>データ!W6</f>
        <v>2.78</v>
      </c>
      <c r="AU10" s="45"/>
      <c r="AV10" s="45"/>
      <c r="AW10" s="45"/>
      <c r="AX10" s="45"/>
      <c r="AY10" s="45"/>
      <c r="AZ10" s="45"/>
      <c r="BA10" s="45"/>
      <c r="BB10" s="45">
        <f>データ!X6</f>
        <v>2470.86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OPJNhqteOoxlJ6c7vuf8CYBPoQJ5JFj5F53LPJDIm050CBt1835FKfy71ztMicMa5kk6pDD/2jo09PK993M/vQ==" saltValue="oYZtErTwxq7HitAp3rot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23671</v>
      </c>
      <c r="D6" s="33">
        <f t="shared" si="3"/>
        <v>46</v>
      </c>
      <c r="E6" s="33">
        <f t="shared" si="3"/>
        <v>17</v>
      </c>
      <c r="F6" s="33">
        <f t="shared" si="3"/>
        <v>1</v>
      </c>
      <c r="G6" s="33">
        <f t="shared" si="3"/>
        <v>0</v>
      </c>
      <c r="H6" s="33" t="str">
        <f t="shared" si="3"/>
        <v>青森県　田舎館村</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41.04</v>
      </c>
      <c r="P6" s="34">
        <f t="shared" si="3"/>
        <v>87.86</v>
      </c>
      <c r="Q6" s="34">
        <f t="shared" si="3"/>
        <v>82.35</v>
      </c>
      <c r="R6" s="34">
        <f t="shared" si="3"/>
        <v>3961</v>
      </c>
      <c r="S6" s="34">
        <f t="shared" si="3"/>
        <v>7874</v>
      </c>
      <c r="T6" s="34">
        <f t="shared" si="3"/>
        <v>22.35</v>
      </c>
      <c r="U6" s="34">
        <f t="shared" si="3"/>
        <v>352.3</v>
      </c>
      <c r="V6" s="34">
        <f t="shared" si="3"/>
        <v>6869</v>
      </c>
      <c r="W6" s="34">
        <f t="shared" si="3"/>
        <v>2.78</v>
      </c>
      <c r="X6" s="34">
        <f t="shared" si="3"/>
        <v>2470.86</v>
      </c>
      <c r="Y6" s="35">
        <f>IF(Y7="",NA(),Y7)</f>
        <v>127.85</v>
      </c>
      <c r="Z6" s="35">
        <f t="shared" ref="Z6:AH6" si="4">IF(Z7="",NA(),Z7)</f>
        <v>137.08000000000001</v>
      </c>
      <c r="AA6" s="35">
        <f t="shared" si="4"/>
        <v>117.78</v>
      </c>
      <c r="AB6" s="35">
        <f t="shared" si="4"/>
        <v>124.85</v>
      </c>
      <c r="AC6" s="35">
        <f t="shared" si="4"/>
        <v>125.14</v>
      </c>
      <c r="AD6" s="35">
        <f t="shared" si="4"/>
        <v>108.56</v>
      </c>
      <c r="AE6" s="35">
        <f t="shared" si="4"/>
        <v>109.12</v>
      </c>
      <c r="AF6" s="35">
        <f t="shared" si="4"/>
        <v>106.85</v>
      </c>
      <c r="AG6" s="35">
        <f t="shared" si="4"/>
        <v>108.11</v>
      </c>
      <c r="AH6" s="35">
        <f t="shared" si="4"/>
        <v>103.85</v>
      </c>
      <c r="AI6" s="34" t="str">
        <f>IF(AI7="","",IF(AI7="-","【-】","【"&amp;SUBSTITUTE(TEXT(AI7,"#,##0.00"),"-","△")&amp;"】"))</f>
        <v>【108.69】</v>
      </c>
      <c r="AJ6" s="35">
        <f>IF(AJ7="",NA(),AJ7)</f>
        <v>64.05</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39.03</v>
      </c>
      <c r="AT6" s="34" t="str">
        <f>IF(AT7="","",IF(AT7="-","【-】","【"&amp;SUBSTITUTE(TEXT(AT7,"#,##0.00"),"-","△")&amp;"】"))</f>
        <v>【3.28】</v>
      </c>
      <c r="AU6" s="35">
        <f>IF(AU7="",NA(),AU7)</f>
        <v>35.4</v>
      </c>
      <c r="AV6" s="35">
        <f t="shared" ref="AV6:BD6" si="6">IF(AV7="",NA(),AV7)</f>
        <v>65.13</v>
      </c>
      <c r="AW6" s="35">
        <f t="shared" si="6"/>
        <v>70.47</v>
      </c>
      <c r="AX6" s="35">
        <f t="shared" si="6"/>
        <v>79.2</v>
      </c>
      <c r="AY6" s="35">
        <f t="shared" si="6"/>
        <v>85.72</v>
      </c>
      <c r="AZ6" s="35">
        <f t="shared" si="6"/>
        <v>49.23</v>
      </c>
      <c r="BA6" s="35">
        <f t="shared" si="6"/>
        <v>44.37</v>
      </c>
      <c r="BB6" s="35">
        <f t="shared" si="6"/>
        <v>50.66</v>
      </c>
      <c r="BC6" s="35">
        <f t="shared" si="6"/>
        <v>62.25</v>
      </c>
      <c r="BD6" s="35">
        <f t="shared" si="6"/>
        <v>66.790000000000006</v>
      </c>
      <c r="BE6" s="34" t="str">
        <f>IF(BE7="","",IF(BE7="-","【-】","【"&amp;SUBSTITUTE(TEXT(BE7,"#,##0.00"),"-","△")&amp;"】"))</f>
        <v>【69.49】</v>
      </c>
      <c r="BF6" s="35">
        <f>IF(BF7="",NA(),BF7)</f>
        <v>1572.89</v>
      </c>
      <c r="BG6" s="35">
        <f t="shared" ref="BG6:BO6" si="7">IF(BG7="",NA(),BG7)</f>
        <v>2121.88</v>
      </c>
      <c r="BH6" s="35">
        <f t="shared" si="7"/>
        <v>1950.24</v>
      </c>
      <c r="BI6" s="35">
        <f t="shared" si="7"/>
        <v>1848.42</v>
      </c>
      <c r="BJ6" s="35">
        <f t="shared" si="7"/>
        <v>1104.07</v>
      </c>
      <c r="BK6" s="35">
        <f t="shared" si="7"/>
        <v>1136.5</v>
      </c>
      <c r="BL6" s="35">
        <f t="shared" si="7"/>
        <v>1118.56</v>
      </c>
      <c r="BM6" s="35">
        <f t="shared" si="7"/>
        <v>1111.31</v>
      </c>
      <c r="BN6" s="35">
        <f t="shared" si="7"/>
        <v>966.33</v>
      </c>
      <c r="BO6" s="35">
        <f t="shared" si="7"/>
        <v>692.13</v>
      </c>
      <c r="BP6" s="34" t="str">
        <f>IF(BP7="","",IF(BP7="-","【-】","【"&amp;SUBSTITUTE(TEXT(BP7,"#,##0.00"),"-","△")&amp;"】"))</f>
        <v>【682.78】</v>
      </c>
      <c r="BQ6" s="35">
        <f>IF(BQ7="",NA(),BQ7)</f>
        <v>82.22</v>
      </c>
      <c r="BR6" s="35">
        <f t="shared" ref="BR6:BZ6" si="8">IF(BR7="",NA(),BR7)</f>
        <v>79.47</v>
      </c>
      <c r="BS6" s="35">
        <f t="shared" si="8"/>
        <v>94.08</v>
      </c>
      <c r="BT6" s="35">
        <f t="shared" si="8"/>
        <v>141.33000000000001</v>
      </c>
      <c r="BU6" s="35">
        <f t="shared" si="8"/>
        <v>100</v>
      </c>
      <c r="BV6" s="35">
        <f t="shared" si="8"/>
        <v>71.650000000000006</v>
      </c>
      <c r="BW6" s="35">
        <f t="shared" si="8"/>
        <v>72.33</v>
      </c>
      <c r="BX6" s="35">
        <f t="shared" si="8"/>
        <v>75.540000000000006</v>
      </c>
      <c r="BY6" s="35">
        <f t="shared" si="8"/>
        <v>81.739999999999995</v>
      </c>
      <c r="BZ6" s="35">
        <f t="shared" si="8"/>
        <v>88.98</v>
      </c>
      <c r="CA6" s="34" t="str">
        <f>IF(CA7="","",IF(CA7="-","【-】","【"&amp;SUBSTITUTE(TEXT(CA7,"#,##0.00"),"-","△")&amp;"】"))</f>
        <v>【100.91】</v>
      </c>
      <c r="CB6" s="35">
        <f>IF(CB7="",NA(),CB7)</f>
        <v>241.58</v>
      </c>
      <c r="CC6" s="35">
        <f t="shared" ref="CC6:CK6" si="9">IF(CC7="",NA(),CC7)</f>
        <v>250.47</v>
      </c>
      <c r="CD6" s="35">
        <f t="shared" si="9"/>
        <v>211.56</v>
      </c>
      <c r="CE6" s="35">
        <f t="shared" si="9"/>
        <v>141.6</v>
      </c>
      <c r="CF6" s="35">
        <f t="shared" si="9"/>
        <v>200.02</v>
      </c>
      <c r="CG6" s="35">
        <f t="shared" si="9"/>
        <v>217.82</v>
      </c>
      <c r="CH6" s="35">
        <f t="shared" si="9"/>
        <v>215.28</v>
      </c>
      <c r="CI6" s="35">
        <f t="shared" si="9"/>
        <v>207.96</v>
      </c>
      <c r="CJ6" s="35">
        <f t="shared" si="9"/>
        <v>194.31</v>
      </c>
      <c r="CK6" s="35">
        <f t="shared" si="9"/>
        <v>175.05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57.54</v>
      </c>
      <c r="CW6" s="34" t="str">
        <f>IF(CW7="","",IF(CW7="-","【-】","【"&amp;SUBSTITUTE(TEXT(CW7,"#,##0.00"),"-","△")&amp;"】"))</f>
        <v>【58.98】</v>
      </c>
      <c r="CX6" s="35">
        <f>IF(CX7="",NA(),CX7)</f>
        <v>85.34</v>
      </c>
      <c r="CY6" s="35">
        <f t="shared" ref="CY6:DG6" si="11">IF(CY7="",NA(),CY7)</f>
        <v>86.43</v>
      </c>
      <c r="CZ6" s="35">
        <f t="shared" si="11"/>
        <v>87.05</v>
      </c>
      <c r="DA6" s="35">
        <f t="shared" si="11"/>
        <v>87.38</v>
      </c>
      <c r="DB6" s="35">
        <f t="shared" si="11"/>
        <v>87.83</v>
      </c>
      <c r="DC6" s="35">
        <f t="shared" si="11"/>
        <v>84.2</v>
      </c>
      <c r="DD6" s="35">
        <f t="shared" si="11"/>
        <v>83.8</v>
      </c>
      <c r="DE6" s="35">
        <f t="shared" si="11"/>
        <v>83.91</v>
      </c>
      <c r="DF6" s="35">
        <f t="shared" si="11"/>
        <v>83.51</v>
      </c>
      <c r="DG6" s="35">
        <f t="shared" si="11"/>
        <v>92.87</v>
      </c>
      <c r="DH6" s="34" t="str">
        <f>IF(DH7="","",IF(DH7="-","【-】","【"&amp;SUBSTITUTE(TEXT(DH7,"#,##0.00"),"-","△")&amp;"】"))</f>
        <v>【95.20】</v>
      </c>
      <c r="DI6" s="35">
        <f>IF(DI7="",NA(),DI7)</f>
        <v>29.29</v>
      </c>
      <c r="DJ6" s="35">
        <f t="shared" ref="DJ6:DR6" si="12">IF(DJ7="",NA(),DJ7)</f>
        <v>31.45</v>
      </c>
      <c r="DK6" s="35">
        <f t="shared" si="12"/>
        <v>33.61</v>
      </c>
      <c r="DL6" s="35">
        <f t="shared" si="12"/>
        <v>35.76</v>
      </c>
      <c r="DM6" s="35">
        <f t="shared" si="12"/>
        <v>37.9</v>
      </c>
      <c r="DN6" s="35">
        <f t="shared" si="12"/>
        <v>21.28</v>
      </c>
      <c r="DO6" s="35">
        <f t="shared" si="12"/>
        <v>23.95</v>
      </c>
      <c r="DP6" s="35">
        <f t="shared" si="12"/>
        <v>21.09</v>
      </c>
      <c r="DQ6" s="35">
        <f t="shared" si="12"/>
        <v>21.16</v>
      </c>
      <c r="DR6" s="35">
        <f t="shared" si="12"/>
        <v>38.450000000000003</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0.83</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0.16</v>
      </c>
      <c r="EO6" s="34" t="str">
        <f>IF(EO7="","",IF(EO7="-","【-】","【"&amp;SUBSTITUTE(TEXT(EO7,"#,##0.00"),"-","△")&amp;"】"))</f>
        <v>【0.23】</v>
      </c>
    </row>
    <row r="7" spans="1:148" s="36" customFormat="1" x14ac:dyDescent="0.15">
      <c r="A7" s="28"/>
      <c r="B7" s="37">
        <v>2018</v>
      </c>
      <c r="C7" s="37">
        <v>23671</v>
      </c>
      <c r="D7" s="37">
        <v>46</v>
      </c>
      <c r="E7" s="37">
        <v>17</v>
      </c>
      <c r="F7" s="37">
        <v>1</v>
      </c>
      <c r="G7" s="37">
        <v>0</v>
      </c>
      <c r="H7" s="37" t="s">
        <v>96</v>
      </c>
      <c r="I7" s="37" t="s">
        <v>97</v>
      </c>
      <c r="J7" s="37" t="s">
        <v>98</v>
      </c>
      <c r="K7" s="37" t="s">
        <v>99</v>
      </c>
      <c r="L7" s="37" t="s">
        <v>100</v>
      </c>
      <c r="M7" s="37" t="s">
        <v>101</v>
      </c>
      <c r="N7" s="38" t="s">
        <v>102</v>
      </c>
      <c r="O7" s="38">
        <v>41.04</v>
      </c>
      <c r="P7" s="38">
        <v>87.86</v>
      </c>
      <c r="Q7" s="38">
        <v>82.35</v>
      </c>
      <c r="R7" s="38">
        <v>3961</v>
      </c>
      <c r="S7" s="38">
        <v>7874</v>
      </c>
      <c r="T7" s="38">
        <v>22.35</v>
      </c>
      <c r="U7" s="38">
        <v>352.3</v>
      </c>
      <c r="V7" s="38">
        <v>6869</v>
      </c>
      <c r="W7" s="38">
        <v>2.78</v>
      </c>
      <c r="X7" s="38">
        <v>2470.86</v>
      </c>
      <c r="Y7" s="38">
        <v>127.85</v>
      </c>
      <c r="Z7" s="38">
        <v>137.08000000000001</v>
      </c>
      <c r="AA7" s="38">
        <v>117.78</v>
      </c>
      <c r="AB7" s="38">
        <v>124.85</v>
      </c>
      <c r="AC7" s="38">
        <v>125.14</v>
      </c>
      <c r="AD7" s="38">
        <v>108.56</v>
      </c>
      <c r="AE7" s="38">
        <v>109.12</v>
      </c>
      <c r="AF7" s="38">
        <v>106.85</v>
      </c>
      <c r="AG7" s="38">
        <v>108.11</v>
      </c>
      <c r="AH7" s="38">
        <v>103.85</v>
      </c>
      <c r="AI7" s="38">
        <v>108.69</v>
      </c>
      <c r="AJ7" s="38">
        <v>64.05</v>
      </c>
      <c r="AK7" s="38">
        <v>0</v>
      </c>
      <c r="AL7" s="38">
        <v>0</v>
      </c>
      <c r="AM7" s="38">
        <v>0</v>
      </c>
      <c r="AN7" s="38">
        <v>0</v>
      </c>
      <c r="AO7" s="38">
        <v>100.32</v>
      </c>
      <c r="AP7" s="38">
        <v>116.49</v>
      </c>
      <c r="AQ7" s="38">
        <v>92.92</v>
      </c>
      <c r="AR7" s="38">
        <v>86.54</v>
      </c>
      <c r="AS7" s="38">
        <v>39.03</v>
      </c>
      <c r="AT7" s="38">
        <v>3.28</v>
      </c>
      <c r="AU7" s="38">
        <v>35.4</v>
      </c>
      <c r="AV7" s="38">
        <v>65.13</v>
      </c>
      <c r="AW7" s="38">
        <v>70.47</v>
      </c>
      <c r="AX7" s="38">
        <v>79.2</v>
      </c>
      <c r="AY7" s="38">
        <v>85.72</v>
      </c>
      <c r="AZ7" s="38">
        <v>49.23</v>
      </c>
      <c r="BA7" s="38">
        <v>44.37</v>
      </c>
      <c r="BB7" s="38">
        <v>50.66</v>
      </c>
      <c r="BC7" s="38">
        <v>62.25</v>
      </c>
      <c r="BD7" s="38">
        <v>66.790000000000006</v>
      </c>
      <c r="BE7" s="38">
        <v>69.489999999999995</v>
      </c>
      <c r="BF7" s="38">
        <v>1572.89</v>
      </c>
      <c r="BG7" s="38">
        <v>2121.88</v>
      </c>
      <c r="BH7" s="38">
        <v>1950.24</v>
      </c>
      <c r="BI7" s="38">
        <v>1848.42</v>
      </c>
      <c r="BJ7" s="38">
        <v>1104.07</v>
      </c>
      <c r="BK7" s="38">
        <v>1136.5</v>
      </c>
      <c r="BL7" s="38">
        <v>1118.56</v>
      </c>
      <c r="BM7" s="38">
        <v>1111.31</v>
      </c>
      <c r="BN7" s="38">
        <v>966.33</v>
      </c>
      <c r="BO7" s="38">
        <v>692.13</v>
      </c>
      <c r="BP7" s="38">
        <v>682.78</v>
      </c>
      <c r="BQ7" s="38">
        <v>82.22</v>
      </c>
      <c r="BR7" s="38">
        <v>79.47</v>
      </c>
      <c r="BS7" s="38">
        <v>94.08</v>
      </c>
      <c r="BT7" s="38">
        <v>141.33000000000001</v>
      </c>
      <c r="BU7" s="38">
        <v>100</v>
      </c>
      <c r="BV7" s="38">
        <v>71.650000000000006</v>
      </c>
      <c r="BW7" s="38">
        <v>72.33</v>
      </c>
      <c r="BX7" s="38">
        <v>75.540000000000006</v>
      </c>
      <c r="BY7" s="38">
        <v>81.739999999999995</v>
      </c>
      <c r="BZ7" s="38">
        <v>88.98</v>
      </c>
      <c r="CA7" s="38">
        <v>100.91</v>
      </c>
      <c r="CB7" s="38">
        <v>241.58</v>
      </c>
      <c r="CC7" s="38">
        <v>250.47</v>
      </c>
      <c r="CD7" s="38">
        <v>211.56</v>
      </c>
      <c r="CE7" s="38">
        <v>141.6</v>
      </c>
      <c r="CF7" s="38">
        <v>200.02</v>
      </c>
      <c r="CG7" s="38">
        <v>217.82</v>
      </c>
      <c r="CH7" s="38">
        <v>215.28</v>
      </c>
      <c r="CI7" s="38">
        <v>207.96</v>
      </c>
      <c r="CJ7" s="38">
        <v>194.31</v>
      </c>
      <c r="CK7" s="38">
        <v>175.05</v>
      </c>
      <c r="CL7" s="38">
        <v>136.86000000000001</v>
      </c>
      <c r="CM7" s="38" t="s">
        <v>102</v>
      </c>
      <c r="CN7" s="38" t="s">
        <v>102</v>
      </c>
      <c r="CO7" s="38" t="s">
        <v>102</v>
      </c>
      <c r="CP7" s="38" t="s">
        <v>102</v>
      </c>
      <c r="CQ7" s="38" t="s">
        <v>102</v>
      </c>
      <c r="CR7" s="38">
        <v>54.44</v>
      </c>
      <c r="CS7" s="38">
        <v>54.67</v>
      </c>
      <c r="CT7" s="38">
        <v>53.51</v>
      </c>
      <c r="CU7" s="38">
        <v>53.5</v>
      </c>
      <c r="CV7" s="38">
        <v>57.54</v>
      </c>
      <c r="CW7" s="38">
        <v>58.98</v>
      </c>
      <c r="CX7" s="38">
        <v>85.34</v>
      </c>
      <c r="CY7" s="38">
        <v>86.43</v>
      </c>
      <c r="CZ7" s="38">
        <v>87.05</v>
      </c>
      <c r="DA7" s="38">
        <v>87.38</v>
      </c>
      <c r="DB7" s="38">
        <v>87.83</v>
      </c>
      <c r="DC7" s="38">
        <v>84.2</v>
      </c>
      <c r="DD7" s="38">
        <v>83.8</v>
      </c>
      <c r="DE7" s="38">
        <v>83.91</v>
      </c>
      <c r="DF7" s="38">
        <v>83.51</v>
      </c>
      <c r="DG7" s="38">
        <v>92.87</v>
      </c>
      <c r="DH7" s="38">
        <v>95.2</v>
      </c>
      <c r="DI7" s="38">
        <v>29.29</v>
      </c>
      <c r="DJ7" s="38">
        <v>31.45</v>
      </c>
      <c r="DK7" s="38">
        <v>33.61</v>
      </c>
      <c r="DL7" s="38">
        <v>35.76</v>
      </c>
      <c r="DM7" s="38">
        <v>37.9</v>
      </c>
      <c r="DN7" s="38">
        <v>21.28</v>
      </c>
      <c r="DO7" s="38">
        <v>23.95</v>
      </c>
      <c r="DP7" s="38">
        <v>21.09</v>
      </c>
      <c r="DQ7" s="38">
        <v>21.16</v>
      </c>
      <c r="DR7" s="38">
        <v>38.450000000000003</v>
      </c>
      <c r="DS7" s="38">
        <v>38.6</v>
      </c>
      <c r="DT7" s="38">
        <v>0</v>
      </c>
      <c r="DU7" s="38">
        <v>0</v>
      </c>
      <c r="DV7" s="38">
        <v>0</v>
      </c>
      <c r="DW7" s="38">
        <v>0</v>
      </c>
      <c r="DX7" s="38">
        <v>0</v>
      </c>
      <c r="DY7" s="38">
        <v>0</v>
      </c>
      <c r="DZ7" s="38">
        <v>0</v>
      </c>
      <c r="EA7" s="38">
        <v>0</v>
      </c>
      <c r="EB7" s="38">
        <v>0</v>
      </c>
      <c r="EC7" s="38">
        <v>0.83</v>
      </c>
      <c r="ED7" s="38">
        <v>5.64</v>
      </c>
      <c r="EE7" s="38">
        <v>0</v>
      </c>
      <c r="EF7" s="38">
        <v>0</v>
      </c>
      <c r="EG7" s="38">
        <v>0</v>
      </c>
      <c r="EH7" s="38">
        <v>0</v>
      </c>
      <c r="EI7" s="38">
        <v>0</v>
      </c>
      <c r="EJ7" s="38">
        <v>0.04</v>
      </c>
      <c r="EK7" s="38">
        <v>0.11</v>
      </c>
      <c r="EL7" s="38">
        <v>0.15</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2019-12-05T04:42:28Z</dcterms:created>
  <dcterms:modified xsi:type="dcterms:W3CDTF">2020-01-20T01:15:01Z</dcterms:modified>
  <cp:category/>
</cp:coreProperties>
</file>