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oho.FUJISAKI-DOMAIN\Desktop\下水道事業\16 経営比較分析表\31\"/>
    </mc:Choice>
  </mc:AlternateContent>
  <xr:revisionPtr revIDLastSave="0" documentId="13_ncr:1_{BBB6D23E-FFB7-4172-8203-2644EBBEA38A}" xr6:coauthVersionLast="36" xr6:coauthVersionMax="36" xr10:uidLastSave="{00000000-0000-0000-0000-000000000000}"/>
  <workbookProtection workbookAlgorithmName="SHA-512" workbookHashValue="AJOLtTnWzIqsmJa0YUTGw0QAicXn+G5XnTUE/YK3xFH3XojThR5v1jmBvEViJBXgjpPPcKumXCOHUnGWqY4hwA==" workbookSaltValue="CUfXzJ86D1q/qFzVRhPizg==" workbookSpinCount="100000" lockStructure="1"/>
  <bookViews>
    <workbookView xWindow="0" yWindow="0" windowWidth="20490" windowHeight="81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AT10" i="4"/>
  <c r="W10" i="4"/>
  <c r="I10" i="4"/>
  <c r="AL8" i="4"/>
  <c r="AD8" i="4"/>
  <c r="P8" i="4"/>
  <c r="B8"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<sst xmlns="http://schemas.openxmlformats.org/spreadsheetml/2006/main" count="223" uniqueCount="110">
  <si>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</si>
  <si>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</si>
  <si>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</si>
  <si>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</si>
  <si>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</si>
  <si>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</si>
  <si>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</si>
  <si>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</si>
  <si>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</si>
  <si>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</si>
  <si>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</si>
  <si>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</si>
  <si>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</si>
  <si>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</si>
  <si>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</si>
  <si>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</si>
  <si>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</si>
  <si>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</si>
  <si>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</si>
  <si>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</si>
  <si>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</si>
  <si>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</si>
  <si>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</si>
  <si>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</si>
  <si>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</si>
  <si>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</si>
  <si>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</si>
  <si>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</si>
  <si>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</si>
  <si>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</si>
  <si>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</si>
  <si>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</si>
  <si>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</si>
  <si>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</si>
  <si>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</si>
  <si>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</si>
  <si>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</si>
  <si>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</si>
  <si>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</si>
  <si>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</si>
  <si>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</si>
  <si>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</si>
  <si>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</si>
  <si>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</si>
  <si>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</si>
  <si>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</si>
  <si>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</si>
  <si>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</si>
  <si>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</si>
  <si>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</si>
  <si>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</si>
  <si>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</si>
  <si>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</si>
  <si>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</si>
  <si>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</si>
  <si>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</si>
  <si>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</si>
  <si>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</si>
  <si>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</si>
  <si>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</si>
  <si>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</si>
  <si>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</si>
  <si>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</si>
  <si>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</si>
  <si>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</si>
  <si>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</si>
  <si>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</si>
  <si>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</si>
  <si>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</si>
  <si>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</si>
  <si>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</si>
  <si>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</si>
  <si>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</si>
  <si>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</si>
  <si>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</si>
  <si>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</si>
  <si>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</si>
  <si>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</si>
  <si>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</si>
  <si>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</si>
  <si>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</si>
  <si>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</si>
  <si>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</si>
  <si>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</si>
  <si>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</si>
  <si>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</si>
  <si>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</si>
  <si>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</si>
  <si>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</si>
  <si>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</si>
  <si>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</si>
  <si>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</si>
  <si>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</si>
  <si>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</si>
  <si>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</si>
  <si>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</si>
  <si>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</si>
  <si>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</si>
  <si>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</si>
  <si>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</si>
  <si>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</si>
  <si>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</si>
  <si>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</si>
  <si>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</si>
  <si>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</si>
  <si>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</si>
  <si>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</si>
  <si>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藤崎町の現状として、処理施設等に係る維持管理費が逓増状況にあり、経常収支比率が悪化していたが、経費削減等の効果により、平成28年度以降は改善している。また、制度改正の影響もあって、流動比率は低い状況にあるが、経費回収率は類似団体や全国平均と比較しても良好であり、汚水処理原価も低い状況にあるため、全体的な経営状況は改善しているといえる。
　しかしながら、現在の処理施設利用率や水洗化率は、他団体と比較しても低い状況にあり、加えて今後の人口減による使用料収入の減少や、施設の老朽化等に伴い、各種経営指標が悪化すると推計されるため、岩木川流域下水道への接続、処理区及び処理施設の統廃合、使用料単価を含めた経営方針の検討、更なる水洗化率の向上等を目指す必要がある。</t>
    <rPh sb="139" eb="140">
      <t>ヒク</t>
    </rPh>
    <rPh sb="141" eb="143">
      <t>ジョウキョウ</t>
    </rPh>
    <rPh sb="267" eb="270">
      <t>イワキガワ</t>
    </rPh>
    <phoneticPr fontId="4"/>
  </si>
  <si>
    <t>　現時点で耐用年数を過ぎた管渠等は存在しないため、更新投資はまだ行っていないが、ある程度の老朽化した管渠は存在することから、定期的にカメラ調査等を行っており、それを踏まえたうえで更新計画を策定し、効率の良い更新を検討していく予定である。</t>
    <rPh sb="17" eb="19">
      <t>ソンザイ</t>
    </rPh>
    <phoneticPr fontId="4"/>
  </si>
  <si>
    <t>　現時点では、経営状況や施設の老朽化等に大きな問題点は無いものの、平均と比べても低い状況にある水洗化率を向上させるための啓蒙活動や、適切な使用料徴収、そして一層の経費削減等に努めると共に、今後の安定経営のため、適正な料金収入の算定・改定を行い、経営改善を図っていく必要がある。
　また、将来の人口減少に伴う使用料収入の減少や、処理施設の維持管理費の増加等による経営の逼迫化を避けるため、流域下水道への接続、処理区及び処理施設の統廃合を含めた広域化などを検討し、併せて下水道ビジョン等により、老朽化している管渠の計画的な更新を行って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</si>
</sst>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3-454F-983F-FCE6F9607A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903-454F-983F-FCE6F9607A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
                  <c:v>0</c:v>
                </c:pt>
                <c:pt idx="1">
                  <c:v>33.340000000000003</c:v>
                </c:pt>
                <c:pt idx="2">
                  <c:v>34.299999999999997</c:v>
                </c:pt>
                <c:pt idx="3">
                  <c:v>38.46</c:v>
                </c:pt>
                <c:pt idx="4">
                  <c:v>39.51</c:v>
                </c:pt>
              </c:numCache>
            </c:numRef>
          </c:val>
          <c:extLst>
            <c:ext xmlns:c16="http://schemas.microsoft.com/office/drawing/2014/chart" uri="{C3380CC4-5D6E-409C-BE32-E72D297353CC}">
              <c16:uniqueId val="{00000000-1855-45BC-9ED0-F7933159E9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855-45BC-9ED0-F7933159E9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69.849999999999994</c:v>
                </c:pt>
                <c:pt idx="1">
                  <c:v>71.12</c:v>
                </c:pt>
                <c:pt idx="2">
                  <c:v>71.2</c:v>
                </c:pt>
                <c:pt idx="3">
                  <c:v>71.930000000000007</c:v>
                </c:pt>
                <c:pt idx="4">
                  <c:v>72.489999999999995</c:v>
                </c:pt>
              </c:numCache>
            </c:numRef>
          </c:val>
          <c:extLst>
            <c:ext xmlns:c16="http://schemas.microsoft.com/office/drawing/2014/chart" uri="{C3380CC4-5D6E-409C-BE32-E72D297353CC}">
              <c16:uniqueId val="{00000000-597B-4158-A5AD-525ADA0447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97B-4158-A5AD-525ADA0447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103.15</c:v>
                </c:pt>
                <c:pt idx="1">
                  <c:v>101.73</c:v>
                </c:pt>
                <c:pt idx="2">
                  <c:v>103.11</c:v>
                </c:pt>
                <c:pt idx="3">
                  <c:v>103.79</c:v>
                </c:pt>
                <c:pt idx="4">
                  <c:v>103.22</c:v>
                </c:pt>
              </c:numCache>
            </c:numRef>
          </c:val>
          <c:extLst>
            <c:ext xmlns:c16="http://schemas.microsoft.com/office/drawing/2014/chart" uri="{C3380CC4-5D6E-409C-BE32-E72D297353CC}">
              <c16:uniqueId val="{00000000-9FA5-4F18-9682-1025156644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9FA5-4F18-9682-1025156644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35.85</c:v>
                </c:pt>
                <c:pt idx="1">
                  <c:v>38</c:v>
                </c:pt>
                <c:pt idx="2">
                  <c:v>40.11</c:v>
                </c:pt>
                <c:pt idx="3">
                  <c:v>42.15</c:v>
                </c:pt>
                <c:pt idx="4">
                  <c:v>44.17</c:v>
                </c:pt>
              </c:numCache>
            </c:numRef>
          </c:val>
          <c:extLst>
            <c:ext xmlns:c16="http://schemas.microsoft.com/office/drawing/2014/chart" uri="{C3380CC4-5D6E-409C-BE32-E72D297353CC}">
              <c16:uniqueId val="{00000000-6D62-4327-A492-B1ED7333B2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6D62-4327-A492-B1ED7333B2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9A-4C4E-B0B4-D0E6CDCE27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EF9A-4C4E-B0B4-D0E6CDCE27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234.16</c:v>
                </c:pt>
                <c:pt idx="1">
                  <c:v>231.31</c:v>
                </c:pt>
                <c:pt idx="2">
                  <c:v>220.79</c:v>
                </c:pt>
                <c:pt idx="3">
                  <c:v>214.07</c:v>
                </c:pt>
                <c:pt idx="4">
                  <c:v>204.61</c:v>
                </c:pt>
              </c:numCache>
            </c:numRef>
          </c:val>
          <c:extLst>
            <c:ext xmlns:c16="http://schemas.microsoft.com/office/drawing/2014/chart" uri="{C3380CC4-5D6E-409C-BE32-E72D297353CC}">
              <c16:uniqueId val="{00000000-33F0-4FF0-9DF1-3C3EDB16C7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33F0-4FF0-9DF1-3C3EDB16C7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37.869999999999997</c:v>
                </c:pt>
                <c:pt idx="1">
                  <c:v>24.46</c:v>
                </c:pt>
                <c:pt idx="2">
                  <c:v>17.329999999999998</c:v>
                </c:pt>
                <c:pt idx="3">
                  <c:v>23.01</c:v>
                </c:pt>
                <c:pt idx="4">
                  <c:v>27.53</c:v>
                </c:pt>
              </c:numCache>
            </c:numRef>
          </c:val>
          <c:extLst>
            <c:ext xmlns:c16="http://schemas.microsoft.com/office/drawing/2014/chart" uri="{C3380CC4-5D6E-409C-BE32-E72D297353CC}">
              <c16:uniqueId val="{00000000-A816-41B0-BB4B-841C644BDA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A816-41B0-BB4B-841C644BDA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94.12</c:v>
                </c:pt>
                <c:pt idx="1">
                  <c:v>299.38</c:v>
                </c:pt>
                <c:pt idx="2">
                  <c:v>122.25</c:v>
                </c:pt>
                <c:pt idx="3">
                  <c:v>253.73</c:v>
                </c:pt>
                <c:pt idx="4">
                  <c:v>121.24</c:v>
                </c:pt>
              </c:numCache>
            </c:numRef>
          </c:val>
          <c:extLst>
            <c:ext xmlns:c16="http://schemas.microsoft.com/office/drawing/2014/chart" uri="{C3380CC4-5D6E-409C-BE32-E72D297353CC}">
              <c16:uniqueId val="{00000000-9962-46D9-97ED-7A75BDAD2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962-46D9-97ED-7A75BDAD2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100.09</c:v>
                </c:pt>
                <c:pt idx="2">
                  <c:v>102.03</c:v>
                </c:pt>
                <c:pt idx="3">
                  <c:v>100</c:v>
                </c:pt>
                <c:pt idx="4">
                  <c:v>100</c:v>
                </c:pt>
              </c:numCache>
            </c:numRef>
          </c:val>
          <c:extLst>
            <c:ext xmlns:c16="http://schemas.microsoft.com/office/drawing/2014/chart" uri="{C3380CC4-5D6E-409C-BE32-E72D297353CC}">
              <c16:uniqueId val="{00000000-D8ED-4B98-B1F2-C6458CF433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8ED-4B98-B1F2-C6458CF433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192.77</c:v>
                </c:pt>
                <c:pt idx="1">
                  <c:v>192.03</c:v>
                </c:pt>
                <c:pt idx="2">
                  <c:v>188.63</c:v>
                </c:pt>
                <c:pt idx="3">
                  <c:v>191.89</c:v>
                </c:pt>
                <c:pt idx="4">
                  <c:v>192.7</c:v>
                </c:pt>
              </c:numCache>
            </c:numRef>
          </c:val>
          <c:extLst>
            <c:ext xmlns:c16="http://schemas.microsoft.com/office/drawing/2014/chart" uri="{C3380CC4-5D6E-409C-BE32-E72D297353CC}">
              <c16:uniqueId val="{00000000-F3B7-450E-93B6-2BF275CA57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3B7-450E-93B6-2BF275CA57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5" zoomScaleNormal="100" workbookViewId="0">
      <selection activeCell="CA71" sqref="CA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藤崎町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15159</v>
      </c>
      <c r="AM8" s="68"/>
      <c r="AN8" s="68"/>
      <c r="AO8" s="68"/>
      <c r="AP8" s="68"/>
      <c r="AQ8" s="68"/>
      <c r="AR8" s="68"/>
      <c r="AS8" s="68"/>
      <c r="AT8" s="67">
        <f>データ!T6</f>
        <v>37.29</v>
      </c>
      <c r="AU8" s="67"/>
      <c r="AV8" s="67"/>
      <c r="AW8" s="67"/>
      <c r="AX8" s="67"/>
      <c r="AY8" s="67"/>
      <c r="AZ8" s="67"/>
      <c r="BA8" s="67"/>
      <c r="BB8" s="67">
        <f>データ!U6</f>
        <v>406.52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51.97</v>
      </c>
      <c r="J10" s="67"/>
      <c r="K10" s="67"/>
      <c r="L10" s="67"/>
      <c r="M10" s="67"/>
      <c r="N10" s="67"/>
      <c r="O10" s="67"/>
      <c r="P10" s="67">
        <f>データ!P6</f>
        <v>48.63</v>
      </c>
      <c r="Q10" s="67"/>
      <c r="R10" s="67"/>
      <c r="S10" s="67"/>
      <c r="T10" s="67"/>
      <c r="U10" s="67"/>
      <c r="V10" s="67"/>
      <c r="W10" s="67">
        <f>データ!Q6</f>
        <v>93.32</v>
      </c>
      <c r="X10" s="67"/>
      <c r="Y10" s="67"/>
      <c r="Z10" s="67"/>
      <c r="AA10" s="67"/>
      <c r="AB10" s="67"/>
      <c r="AC10" s="67"/>
      <c r="AD10" s="68">
        <f>データ!R6</f>
        <v>3564</v>
      </c>
      <c r="AE10" s="68"/>
      <c r="AF10" s="68"/>
      <c r="AG10" s="68"/>
      <c r="AH10" s="68"/>
      <c r="AI10" s="68"/>
      <c r="AJ10" s="68"/>
      <c r="AK10" s="2"/>
      <c r="AL10" s="68">
        <f>データ!V6</f>
        <v>7336</v>
      </c>
      <c r="AM10" s="68"/>
      <c r="AN10" s="68"/>
      <c r="AO10" s="68"/>
      <c r="AP10" s="68"/>
      <c r="AQ10" s="68"/>
      <c r="AR10" s="68"/>
      <c r="AS10" s="68"/>
      <c r="AT10" s="67">
        <f>データ!W6</f>
        <v>3.35</v>
      </c>
      <c r="AU10" s="67"/>
      <c r="AV10" s="67"/>
      <c r="AW10" s="67"/>
      <c r="AX10" s="67"/>
      <c r="AY10" s="67"/>
      <c r="AZ10" s="67"/>
      <c r="BA10" s="67"/>
      <c r="BB10" s="67">
        <f>データ!X6</f>
        <v>2189.85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dBX96iz91oYAr68zdYxNyHzc+uixoykqxFgmIgnHf7dyC/SXwHX1A05OeCcR8Qc8EeoHmKP8dxR35/IjRuKr2A==" saltValue="PoD7dv0UMrROus8WXNGs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23612</v>
      </c>
      <c r="D6" s="33">
        <f t="shared" si="3"/>
        <v>46</v>
      </c>
      <c r="E6" s="33">
        <f t="shared" si="3"/>
        <v>17</v>
      </c>
      <c r="F6" s="33">
        <f t="shared" si="3"/>
        <v>5</v>
      </c>
      <c r="G6" s="33">
        <f t="shared" si="3"/>
        <v>0</v>
      </c>
      <c r="H6" s="33" t="str">
        <f t="shared" si="3"/>
        <v>青森県　藤崎町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51.97</v>
      </c>
      <c r="P6" s="34">
        <f t="shared" si="3"/>
        <v>48.63</v>
      </c>
      <c r="Q6" s="34">
        <f t="shared" si="3"/>
        <v>93.32</v>
      </c>
      <c r="R6" s="34">
        <f t="shared" si="3"/>
        <v>3564</v>
      </c>
      <c r="S6" s="34">
        <f t="shared" si="3"/>
        <v>15159</v>
      </c>
      <c r="T6" s="34">
        <f t="shared" si="3"/>
        <v>37.29</v>
      </c>
      <c r="U6" s="34">
        <f t="shared" si="3"/>
        <v>406.52</v>
      </c>
      <c r="V6" s="34">
        <f t="shared" si="3"/>
        <v>7336</v>
      </c>
      <c r="W6" s="34">
        <f t="shared" si="3"/>
        <v>3.35</v>
      </c>
      <c r="X6" s="34">
        <f t="shared" si="3"/>
        <v>2189.85</v>
      </c>
      <c r="Y6" s="35">
        <f>IF(Y7="",NA(),Y7)</f>
        <v>103.15</v>
      </c>
      <c r="Z6" s="35">
        <f t="shared" ref="Z6:AH6" si="4">IF(Z7="",NA(),Z7)</f>
        <v>101.73</v>
      </c>
      <c r="AA6" s="35">
        <f t="shared" si="4"/>
        <v>103.11</v>
      </c>
      <c r="AB6" s="35">
        <f t="shared" si="4"/>
        <v>103.79</v>
      </c>
      <c r="AC6" s="35">
        <f t="shared" si="4"/>
        <v>103.22</v>
      </c>
      <c r="AD6" s="35">
        <f t="shared" si="4"/>
        <v>97.53</v>
      </c>
      <c r="AE6" s="35">
        <f t="shared" si="4"/>
        <v>99.64</v>
      </c>
      <c r="AF6" s="35">
        <f t="shared" si="4"/>
        <v>99.66</v>
      </c>
      <c r="AG6" s="35">
        <f t="shared" si="4"/>
        <v>100.95</v>
      </c>
      <c r="AH6" s="35">
        <f t="shared" si="4"/>
        <v>101.77</v>
      </c>
      <c r="AI6" s="34" t="str">
        <f>IF(AI7="","",IF(AI7="-","【-】","【"&amp;SUBSTITUTE(TEXT(AI7,"#,##0.00"),"-","△")&amp;"】"))</f>
        <v>【101.60】</v>
      </c>
      <c r="AJ6" s="35">
        <f>IF(AJ7="",NA(),AJ7)</f>
        <v>234.16</v>
      </c>
      <c r="AK6" s="35">
        <f t="shared" ref="AK6:AS6" si="5">IF(AK7="",NA(),AK7)</f>
        <v>231.31</v>
      </c>
      <c r="AL6" s="35">
        <f t="shared" si="5"/>
        <v>220.79</v>
      </c>
      <c r="AM6" s="35">
        <f t="shared" si="5"/>
        <v>214.07</v>
      </c>
      <c r="AN6" s="35">
        <f t="shared" si="5"/>
        <v>204.61</v>
      </c>
      <c r="AO6" s="35">
        <f t="shared" si="5"/>
        <v>223.09</v>
      </c>
      <c r="AP6" s="35">
        <f t="shared" si="5"/>
        <v>214.61</v>
      </c>
      <c r="AQ6" s="35">
        <f t="shared" si="5"/>
        <v>225.39</v>
      </c>
      <c r="AR6" s="35">
        <f t="shared" si="5"/>
        <v>224.04</v>
      </c>
      <c r="AS6" s="35">
        <f t="shared" si="5"/>
        <v>227.4</v>
      </c>
      <c r="AT6" s="34" t="str">
        <f>IF(AT7="","",IF(AT7="-","【-】","【"&amp;SUBSTITUTE(TEXT(AT7,"#,##0.00"),"-","△")&amp;"】"))</f>
        <v>【195.44】</v>
      </c>
      <c r="AU6" s="35">
        <f>IF(AU7="",NA(),AU7)</f>
        <v>37.869999999999997</v>
      </c>
      <c r="AV6" s="35">
        <f t="shared" ref="AV6:BD6" si="6">IF(AV7="",NA(),AV7)</f>
        <v>24.46</v>
      </c>
      <c r="AW6" s="35">
        <f t="shared" si="6"/>
        <v>17.329999999999998</v>
      </c>
      <c r="AX6" s="35">
        <f t="shared" si="6"/>
        <v>23.01</v>
      </c>
      <c r="AY6" s="35">
        <f t="shared" si="6"/>
        <v>27.53</v>
      </c>
      <c r="AZ6" s="35">
        <f t="shared" si="6"/>
        <v>33.03</v>
      </c>
      <c r="BA6" s="35">
        <f t="shared" si="6"/>
        <v>29.45</v>
      </c>
      <c r="BB6" s="35">
        <f t="shared" si="6"/>
        <v>31.84</v>
      </c>
      <c r="BC6" s="35">
        <f t="shared" si="6"/>
        <v>29.91</v>
      </c>
      <c r="BD6" s="35">
        <f t="shared" si="6"/>
        <v>29.54</v>
      </c>
      <c r="BE6" s="34" t="str">
        <f>IF(BE7="","",IF(BE7="-","【-】","【"&amp;SUBSTITUTE(TEXT(BE7,"#,##0.00"),"-","△")&amp;"】"))</f>
        <v>【34.27】</v>
      </c>
      <c r="BF6" s="35">
        <f>IF(BF7="",NA(),BF7)</f>
        <v>94.12</v>
      </c>
      <c r="BG6" s="35">
        <f t="shared" ref="BG6:BO6" si="7">IF(BG7="",NA(),BG7)</f>
        <v>299.38</v>
      </c>
      <c r="BH6" s="35">
        <f t="shared" si="7"/>
        <v>122.25</v>
      </c>
      <c r="BI6" s="35">
        <f t="shared" si="7"/>
        <v>253.73</v>
      </c>
      <c r="BJ6" s="35">
        <f t="shared" si="7"/>
        <v>121.24</v>
      </c>
      <c r="BK6" s="35">
        <f t="shared" si="7"/>
        <v>1044.8</v>
      </c>
      <c r="BL6" s="35">
        <f t="shared" si="7"/>
        <v>1081.8</v>
      </c>
      <c r="BM6" s="35">
        <f t="shared" si="7"/>
        <v>974.93</v>
      </c>
      <c r="BN6" s="35">
        <f t="shared" si="7"/>
        <v>855.8</v>
      </c>
      <c r="BO6" s="35">
        <f t="shared" si="7"/>
        <v>789.46</v>
      </c>
      <c r="BP6" s="34" t="str">
        <f>IF(BP7="","",IF(BP7="-","【-】","【"&amp;SUBSTITUTE(TEXT(BP7,"#,##0.00"),"-","△")&amp;"】"))</f>
        <v>【747.76】</v>
      </c>
      <c r="BQ6" s="35">
        <f>IF(BQ7="",NA(),BQ7)</f>
        <v>100</v>
      </c>
      <c r="BR6" s="35">
        <f t="shared" ref="BR6:BZ6" si="8">IF(BR7="",NA(),BR7)</f>
        <v>100.09</v>
      </c>
      <c r="BS6" s="35">
        <f t="shared" si="8"/>
        <v>102.03</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192.77</v>
      </c>
      <c r="CC6" s="35">
        <f t="shared" ref="CC6:CK6" si="9">IF(CC7="",NA(),CC7)</f>
        <v>192.03</v>
      </c>
      <c r="CD6" s="35">
        <f t="shared" si="9"/>
        <v>188.63</v>
      </c>
      <c r="CE6" s="35">
        <f t="shared" si="9"/>
        <v>191.89</v>
      </c>
      <c r="CF6" s="35">
        <f t="shared" si="9"/>
        <v>192.7</v>
      </c>
      <c r="CG6" s="35">
        <f t="shared" si="9"/>
        <v>300.52</v>
      </c>
      <c r="CH6" s="35">
        <f t="shared" si="9"/>
        <v>296.14</v>
      </c>
      <c r="CI6" s="35">
        <f t="shared" si="9"/>
        <v>283.17</v>
      </c>
      <c r="CJ6" s="35">
        <f t="shared" si="9"/>
        <v>263.76</v>
      </c>
      <c r="CK6" s="35">
        <f t="shared" si="9"/>
        <v>274.35000000000002</v>
      </c>
      <c r="CL6" s="34" t="str">
        <f>IF(CL7="","",IF(CL7="-","【-】","【"&amp;SUBSTITUTE(TEXT(CL7,"#,##0.00"),"-","△")&amp;"】"))</f>
        <v>【261.46】</v>
      </c>
      <c r="CM6" s="34">
        <f>IF(CM7="",NA(),CM7)</f>
        <v>0</v>
      </c>
      <c r="CN6" s="35">
        <f t="shared" ref="CN6:CV6" si="10">IF(CN7="",NA(),CN7)</f>
        <v>33.340000000000003</v>
      </c>
      <c r="CO6" s="35">
        <f t="shared" si="10"/>
        <v>34.299999999999997</v>
      </c>
      <c r="CP6" s="35">
        <f t="shared" si="10"/>
        <v>38.46</v>
      </c>
      <c r="CQ6" s="35">
        <f t="shared" si="10"/>
        <v>39.51</v>
      </c>
      <c r="CR6" s="35">
        <f t="shared" si="10"/>
        <v>53.24</v>
      </c>
      <c r="CS6" s="35">
        <f t="shared" si="10"/>
        <v>52.31</v>
      </c>
      <c r="CT6" s="35">
        <f t="shared" si="10"/>
        <v>60.65</v>
      </c>
      <c r="CU6" s="35">
        <f t="shared" si="10"/>
        <v>51.75</v>
      </c>
      <c r="CV6" s="35">
        <f t="shared" si="10"/>
        <v>50.68</v>
      </c>
      <c r="CW6" s="34" t="str">
        <f>IF(CW7="","",IF(CW7="-","【-】","【"&amp;SUBSTITUTE(TEXT(CW7,"#,##0.00"),"-","△")&amp;"】"))</f>
        <v>【52.23】</v>
      </c>
      <c r="CX6" s="35">
        <f>IF(CX7="",NA(),CX7)</f>
        <v>69.849999999999994</v>
      </c>
      <c r="CY6" s="35">
        <f t="shared" ref="CY6:DG6" si="11">IF(CY7="",NA(),CY7)</f>
        <v>71.12</v>
      </c>
      <c r="CZ6" s="35">
        <f t="shared" si="11"/>
        <v>71.2</v>
      </c>
      <c r="DA6" s="35">
        <f t="shared" si="11"/>
        <v>71.930000000000007</v>
      </c>
      <c r="DB6" s="35">
        <f t="shared" si="11"/>
        <v>72.489999999999995</v>
      </c>
      <c r="DC6" s="35">
        <f t="shared" si="11"/>
        <v>84.07</v>
      </c>
      <c r="DD6" s="35">
        <f t="shared" si="11"/>
        <v>84.32</v>
      </c>
      <c r="DE6" s="35">
        <f t="shared" si="11"/>
        <v>84.58</v>
      </c>
      <c r="DF6" s="35">
        <f t="shared" si="11"/>
        <v>84.84</v>
      </c>
      <c r="DG6" s="35">
        <f t="shared" si="11"/>
        <v>84.86</v>
      </c>
      <c r="DH6" s="34" t="str">
        <f>IF(DH7="","",IF(DH7="-","【-】","【"&amp;SUBSTITUTE(TEXT(DH7,"#,##0.00"),"-","△")&amp;"】"))</f>
        <v>【85.82】</v>
      </c>
      <c r="DI6" s="35">
        <f>IF(DI7="",NA(),DI7)</f>
        <v>35.85</v>
      </c>
      <c r="DJ6" s="35">
        <f t="shared" ref="DJ6:DR6" si="12">IF(DJ7="",NA(),DJ7)</f>
        <v>38</v>
      </c>
      <c r="DK6" s="35">
        <f t="shared" si="12"/>
        <v>40.11</v>
      </c>
      <c r="DL6" s="35">
        <f t="shared" si="12"/>
        <v>42.15</v>
      </c>
      <c r="DM6" s="35">
        <f t="shared" si="12"/>
        <v>44.17</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23612</v>
      </c>
      <c r="D7" s="37">
        <v>46</v>
      </c>
      <c r="E7" s="37">
        <v>17</v>
      </c>
      <c r="F7" s="37">
        <v>5</v>
      </c>
      <c r="G7" s="37">
        <v>0</v>
      </c>
      <c r="H7" s="37" t="s">
        <v>95</v>
      </c>
      <c r="I7" s="37" t="s">
        <v>96</v>
      </c>
      <c r="J7" s="37" t="s">
        <v>97</v>
      </c>
      <c r="K7" s="37" t="s">
        <v>98</v>
      </c>
      <c r="L7" s="37" t="s">
        <v>99</v>
      </c>
      <c r="M7" s="37" t="s">
        <v>100</v>
      </c>
      <c r="N7" s="38" t="s">
        <v>101</v>
      </c>
      <c r="O7" s="38">
        <v>51.97</v>
      </c>
      <c r="P7" s="38">
        <v>48.63</v>
      </c>
      <c r="Q7" s="38">
        <v>93.32</v>
      </c>
      <c r="R7" s="38">
        <v>3564</v>
      </c>
      <c r="S7" s="38">
        <v>15159</v>
      </c>
      <c r="T7" s="38">
        <v>37.29</v>
      </c>
      <c r="U7" s="38">
        <v>406.52</v>
      </c>
      <c r="V7" s="38">
        <v>7336</v>
      </c>
      <c r="W7" s="38">
        <v>3.35</v>
      </c>
      <c r="X7" s="38">
        <v>2189.85</v>
      </c>
      <c r="Y7" s="38">
        <v>103.15</v>
      </c>
      <c r="Z7" s="38">
        <v>101.73</v>
      </c>
      <c r="AA7" s="38">
        <v>103.11</v>
      </c>
      <c r="AB7" s="38">
        <v>103.79</v>
      </c>
      <c r="AC7" s="38">
        <v>103.22</v>
      </c>
      <c r="AD7" s="38">
        <v>97.53</v>
      </c>
      <c r="AE7" s="38">
        <v>99.64</v>
      </c>
      <c r="AF7" s="38">
        <v>99.66</v>
      </c>
      <c r="AG7" s="38">
        <v>100.95</v>
      </c>
      <c r="AH7" s="38">
        <v>101.77</v>
      </c>
      <c r="AI7" s="38">
        <v>101.6</v>
      </c>
      <c r="AJ7" s="38">
        <v>234.16</v>
      </c>
      <c r="AK7" s="38">
        <v>231.31</v>
      </c>
      <c r="AL7" s="38">
        <v>220.79</v>
      </c>
      <c r="AM7" s="38">
        <v>214.07</v>
      </c>
      <c r="AN7" s="38">
        <v>204.61</v>
      </c>
      <c r="AO7" s="38">
        <v>223.09</v>
      </c>
      <c r="AP7" s="38">
        <v>214.61</v>
      </c>
      <c r="AQ7" s="38">
        <v>225.39</v>
      </c>
      <c r="AR7" s="38">
        <v>224.04</v>
      </c>
      <c r="AS7" s="38">
        <v>227.4</v>
      </c>
      <c r="AT7" s="38">
        <v>195.44</v>
      </c>
      <c r="AU7" s="38">
        <v>37.869999999999997</v>
      </c>
      <c r="AV7" s="38">
        <v>24.46</v>
      </c>
      <c r="AW7" s="38">
        <v>17.329999999999998</v>
      </c>
      <c r="AX7" s="38">
        <v>23.01</v>
      </c>
      <c r="AY7" s="38">
        <v>27.53</v>
      </c>
      <c r="AZ7" s="38">
        <v>33.03</v>
      </c>
      <c r="BA7" s="38">
        <v>29.45</v>
      </c>
      <c r="BB7" s="38">
        <v>31.84</v>
      </c>
      <c r="BC7" s="38">
        <v>29.91</v>
      </c>
      <c r="BD7" s="38">
        <v>29.54</v>
      </c>
      <c r="BE7" s="38">
        <v>34.270000000000003</v>
      </c>
      <c r="BF7" s="38">
        <v>94.12</v>
      </c>
      <c r="BG7" s="38">
        <v>299.38</v>
      </c>
      <c r="BH7" s="38">
        <v>122.25</v>
      </c>
      <c r="BI7" s="38">
        <v>253.73</v>
      </c>
      <c r="BJ7" s="38">
        <v>121.24</v>
      </c>
      <c r="BK7" s="38">
        <v>1044.8</v>
      </c>
      <c r="BL7" s="38">
        <v>1081.8</v>
      </c>
      <c r="BM7" s="38">
        <v>974.93</v>
      </c>
      <c r="BN7" s="38">
        <v>855.8</v>
      </c>
      <c r="BO7" s="38">
        <v>789.46</v>
      </c>
      <c r="BP7" s="38">
        <v>747.76</v>
      </c>
      <c r="BQ7" s="38">
        <v>100</v>
      </c>
      <c r="BR7" s="38">
        <v>100.09</v>
      </c>
      <c r="BS7" s="38">
        <v>102.03</v>
      </c>
      <c r="BT7" s="38">
        <v>100</v>
      </c>
      <c r="BU7" s="38">
        <v>100</v>
      </c>
      <c r="BV7" s="38">
        <v>50.82</v>
      </c>
      <c r="BW7" s="38">
        <v>52.19</v>
      </c>
      <c r="BX7" s="38">
        <v>55.32</v>
      </c>
      <c r="BY7" s="38">
        <v>59.8</v>
      </c>
      <c r="BZ7" s="38">
        <v>57.77</v>
      </c>
      <c r="CA7" s="38">
        <v>59.51</v>
      </c>
      <c r="CB7" s="38">
        <v>192.77</v>
      </c>
      <c r="CC7" s="38">
        <v>192.03</v>
      </c>
      <c r="CD7" s="38">
        <v>188.63</v>
      </c>
      <c r="CE7" s="38">
        <v>191.89</v>
      </c>
      <c r="CF7" s="38">
        <v>192.7</v>
      </c>
      <c r="CG7" s="38">
        <v>300.52</v>
      </c>
      <c r="CH7" s="38">
        <v>296.14</v>
      </c>
      <c r="CI7" s="38">
        <v>283.17</v>
      </c>
      <c r="CJ7" s="38">
        <v>263.76</v>
      </c>
      <c r="CK7" s="38">
        <v>274.35000000000002</v>
      </c>
      <c r="CL7" s="38">
        <v>261.45999999999998</v>
      </c>
      <c r="CM7" s="38">
        <v>0</v>
      </c>
      <c r="CN7" s="38">
        <v>33.340000000000003</v>
      </c>
      <c r="CO7" s="38">
        <v>34.299999999999997</v>
      </c>
      <c r="CP7" s="38">
        <v>38.46</v>
      </c>
      <c r="CQ7" s="38">
        <v>39.51</v>
      </c>
      <c r="CR7" s="38">
        <v>53.24</v>
      </c>
      <c r="CS7" s="38">
        <v>52.31</v>
      </c>
      <c r="CT7" s="38">
        <v>60.65</v>
      </c>
      <c r="CU7" s="38">
        <v>51.75</v>
      </c>
      <c r="CV7" s="38">
        <v>50.68</v>
      </c>
      <c r="CW7" s="38">
        <v>52.23</v>
      </c>
      <c r="CX7" s="38">
        <v>69.849999999999994</v>
      </c>
      <c r="CY7" s="38">
        <v>71.12</v>
      </c>
      <c r="CZ7" s="38">
        <v>71.2</v>
      </c>
      <c r="DA7" s="38">
        <v>71.930000000000007</v>
      </c>
      <c r="DB7" s="38">
        <v>72.489999999999995</v>
      </c>
      <c r="DC7" s="38">
        <v>84.07</v>
      </c>
      <c r="DD7" s="38">
        <v>84.32</v>
      </c>
      <c r="DE7" s="38">
        <v>84.58</v>
      </c>
      <c r="DF7" s="38">
        <v>84.84</v>
      </c>
      <c r="DG7" s="38">
        <v>84.86</v>
      </c>
      <c r="DH7" s="38">
        <v>85.82</v>
      </c>
      <c r="DI7" s="38">
        <v>35.85</v>
      </c>
      <c r="DJ7" s="38">
        <v>38</v>
      </c>
      <c r="DK7" s="38">
        <v>40.11</v>
      </c>
      <c r="DL7" s="38">
        <v>42.15</v>
      </c>
      <c r="DM7" s="38">
        <v>44.17</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2019-12-05T04:52:30Z</dcterms:created>
  <dcterms:modified xsi:type="dcterms:W3CDTF">2020-01-24T00:43:48Z</dcterms:modified>
  <cp:category/>
</cp:coreProperties>
</file>