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6\Desktop\経営比較分析表（H30決算）の分析等について（病院事業以外）\【経営比較分析表】2018_023213_47_1718\【経営比較分析表】2018_023213_47_1718\"/>
    </mc:Choice>
  </mc:AlternateContent>
  <xr:revisionPtr revIDLastSave="0" documentId="13_ncr:1_{DB713997-B584-416C-ADF1-7EA5CB2F97AE}" xr6:coauthVersionLast="43" xr6:coauthVersionMax="43" xr10:uidLastSave="{00000000-0000-0000-0000-000000000000}"/>
  <workbookProtection workbookAlgorithmName="SHA-512" workbookHashValue="Ham/abefOVYHRWT+D9vtEFzpT1YnmJN9uCQOVSTKj3gLF+Etwf1HYp+KqCV67srxAjV9QRLoSBr7baWfMx/2Gg==" workbookSaltValue="5silMt8pLe1UBZ9txNkLR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<sst xmlns="http://schemas.openxmlformats.org/spreadsheetml/2006/main" count="228" uniqueCount="114">
  <si>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</si>
  <si>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</si>
  <si>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</si>
  <si>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</si>
  <si>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</si>
  <si>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</si>
  <si>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</si>
  <si>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</si>
  <si>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</si>
  <si>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</si>
  <si>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</si>
  <si>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</si>
  <si>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</si>
  <si>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</si>
  <si>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</si>
  <si>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</si>
  <si>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</si>
  <si>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</si>
  <si>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</si>
  <si>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</si>
  <si>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</si>
  <si>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</si>
  <si>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</si>
  <si>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</si>
  <si>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</si>
  <si>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</si>
  <si>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</si>
  <si>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</si>
  <si>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</si>
  <si>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</si>
  <si>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</si>
  <si>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</si>
  <si>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</si>
  <si>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</si>
  <si>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</si>
  <si>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</si>
  <si>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</si>
  <si>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</si>
  <si>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</si>
  <si>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</si>
  <si>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</si>
  <si>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</si>
  <si>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</si>
  <si>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</si>
  <si>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</si>
  <si>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</si>
  <si>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</si>
  <si>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</si>
  <si>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</si>
  <si>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</si>
  <si>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</si>
  <si>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</si>
  <si>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</si>
  <si>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</si>
  <si>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</si>
  <si>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</si>
  <si>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</si>
  <si>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</si>
  <si>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</si>
  <si>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</si>
  <si>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</si>
  <si>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</si>
  <si>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</si>
  <si>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</si>
  <si>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</si>
  <si>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</si>
  <si>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</si>
  <si>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</si>
  <si>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</si>
  <si>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</si>
  <si>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</si>
  <si>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</si>
  <si>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</si>
  <si>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</si>
  <si>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</si>
  <si>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</si>
  <si>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</si>
  <si>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</si>
  <si>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</si>
  <si>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</si>
  <si>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</si>
  <si>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</si>
  <si>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</si>
  <si>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</si>
  <si>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</si>
  <si>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</si>
  <si>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</si>
  <si>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</si>
  <si>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</si>
  <si>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</si>
  <si>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</si>
  <si>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</si>
  <si>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</si>
  <si>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</si>
  <si>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</si>
  <si>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</si>
  <si>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</si>
  <si>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</si>
  <si>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</si>
  <si>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</si>
  <si>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</si>
  <si>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</si>
  <si>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</si>
  <si>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</si>
  <si>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</si>
  <si>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</si>
  <si>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</si>
  <si>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</si>
  <si>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</si>
  <si>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</si>
  <si>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</si>
  <si>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管渠施設については、敷設経過年数が古い箇所で26年と法定耐用年数に達したものはない。　
　処理施設の機械電気設備において耐用年数を超えているものがあり、現在は故障時において修繕、交換等を実施している。供用開始から古い処理施設で23年経過しているため計画的な更新作業に着手しなければならない時期と思われる。</t>
    <phoneticPr fontId="4"/>
  </si>
  <si>
    <t xml:space="preserve">  一般会計繰入金及び資本費平準化債による経営であることから、積極的な加入促進PR活動による使用料の確保、更なる経費節減等に努め、一般会計基準外繰入金の軽減を図るよう取り組む必要がある。
　人口減少等に伴い、今後の経営環境は一段と厳しくなることが容易に予想されることから、使用料の改定（段階的な値上げ）が必要となっている。</t>
    <phoneticPr fontId="4"/>
  </si>
  <si>
    <t xml:space="preserve">  収益的収支比率、経費回収率や水洗化率が100％を下回っており、特別会計の財源不足分として資本費平準化債及び一般会計繰入金を財源としている状況である。
　水洗化率が思うように伸びていないこと、それに伴い料金収入、有収水量が伸びないことが原因で、各指標にその効率の悪さが現れている。
　今後、下水道の目的、役割、必要性等について、啓蒙活動しながら事業を進める必要がある。</t>
    <rPh sb="81" eb="82">
      <t>リツ</t>
    </rPh>
    <rPh sb="124" eb="126">
      <t>シヒョウ</t>
    </rPh>
    <rPh sb="129" eb="131">
      <t>コウリツ</t>
    </rPh>
    <rPh sb="132" eb="133">
      <t>ワル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</si>
</sst>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F4-41EC-9C2C-CC63F50640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2F4-41EC-9C2C-CC63F50640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26.23</c:v>
                </c:pt>
                <c:pt idx="1">
                  <c:v>25.18</c:v>
                </c:pt>
                <c:pt idx="2">
                  <c:v>25.18</c:v>
                </c:pt>
                <c:pt idx="3">
                  <c:v>26.23</c:v>
                </c:pt>
                <c:pt idx="4">
                  <c:v>25.81</c:v>
                </c:pt>
              </c:numCache>
            </c:numRef>
          </c:val>
          <c:extLst>
            <c:ext xmlns:c16="http://schemas.microsoft.com/office/drawing/2014/chart" uri="{C3380CC4-5D6E-409C-BE32-E72D297353CC}">
              <c16:uniqueId val="{00000000-49E9-4890-A72C-4EAE79FA12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9E9-4890-A72C-4EAE79FA12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58.19</c:v>
                </c:pt>
                <c:pt idx="1">
                  <c:v>59.79</c:v>
                </c:pt>
                <c:pt idx="2">
                  <c:v>61.61</c:v>
                </c:pt>
                <c:pt idx="3">
                  <c:v>62.91</c:v>
                </c:pt>
                <c:pt idx="4">
                  <c:v>65.2</c:v>
                </c:pt>
              </c:numCache>
            </c:numRef>
          </c:val>
          <c:extLst>
            <c:ext xmlns:c16="http://schemas.microsoft.com/office/drawing/2014/chart" uri="{C3380CC4-5D6E-409C-BE32-E72D297353CC}">
              <c16:uniqueId val="{00000000-1C70-4653-AC18-DFA784406D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C70-4653-AC18-DFA784406D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72.17</c:v>
                </c:pt>
                <c:pt idx="1">
                  <c:v>71.75</c:v>
                </c:pt>
                <c:pt idx="2">
                  <c:v>70.069999999999993</c:v>
                </c:pt>
                <c:pt idx="3">
                  <c:v>70.31</c:v>
                </c:pt>
                <c:pt idx="4">
                  <c:v>71.260000000000005</c:v>
                </c:pt>
              </c:numCache>
            </c:numRef>
          </c:val>
          <c:extLst>
            <c:ext xmlns:c16="http://schemas.microsoft.com/office/drawing/2014/chart" uri="{C3380CC4-5D6E-409C-BE32-E72D297353CC}">
              <c16:uniqueId val="{00000000-E85E-44C7-89E0-9D2CD60583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E-44C7-89E0-9D2CD60583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4-465E-9139-9C3AB3B9E7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4-465E-9139-9C3AB3B9E7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5-4A28-9248-603B26616C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5-4A28-9248-603B26616C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B-4E0B-B947-C091BF5E64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B-4E0B-B947-C091BF5E64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8-49D7-8CB9-6FE9372A66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8-49D7-8CB9-6FE9372A66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4895.96</c:v>
                </c:pt>
                <c:pt idx="2">
                  <c:v>879.95</c:v>
                </c:pt>
                <c:pt idx="3">
                  <c:v>714.57</c:v>
                </c:pt>
                <c:pt idx="4">
                  <c:v>652.71</c:v>
                </c:pt>
              </c:numCache>
            </c:numRef>
          </c:val>
          <c:extLst>
            <c:ext xmlns:c16="http://schemas.microsoft.com/office/drawing/2014/chart" uri="{C3380CC4-5D6E-409C-BE32-E72D297353CC}">
              <c16:uniqueId val="{00000000-2211-44E4-98B2-3152A0F6E5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211-44E4-98B2-3152A0F6E5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20.2</c:v>
                </c:pt>
                <c:pt idx="1">
                  <c:v>18.04</c:v>
                </c:pt>
                <c:pt idx="2">
                  <c:v>23.8</c:v>
                </c:pt>
                <c:pt idx="3">
                  <c:v>22.11</c:v>
                </c:pt>
                <c:pt idx="4">
                  <c:v>27.81</c:v>
                </c:pt>
              </c:numCache>
            </c:numRef>
          </c:val>
          <c:extLst>
            <c:ext xmlns:c16="http://schemas.microsoft.com/office/drawing/2014/chart" uri="{C3380CC4-5D6E-409C-BE32-E72D297353CC}">
              <c16:uniqueId val="{00000000-20C1-4F8C-AA2A-D2E960271A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0C1-4F8C-AA2A-D2E960271A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685.65</c:v>
                </c:pt>
                <c:pt idx="1">
                  <c:v>758.85</c:v>
                </c:pt>
                <c:pt idx="2">
                  <c:v>574.51</c:v>
                </c:pt>
                <c:pt idx="3">
                  <c:v>619.26</c:v>
                </c:pt>
                <c:pt idx="4">
                  <c:v>491.06</c:v>
                </c:pt>
              </c:numCache>
            </c:numRef>
          </c:val>
          <c:extLst>
            <c:ext xmlns:c16="http://schemas.microsoft.com/office/drawing/2014/chart" uri="{C3380CC4-5D6E-409C-BE32-E72D297353CC}">
              <c16:uniqueId val="{00000000-7A9C-4770-A4E9-8B9672F944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A9C-4770-A4E9-8B9672F944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鰺ケ沢町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10035</v>
      </c>
      <c r="AM8" s="50"/>
      <c r="AN8" s="50"/>
      <c r="AO8" s="50"/>
      <c r="AP8" s="50"/>
      <c r="AQ8" s="50"/>
      <c r="AR8" s="50"/>
      <c r="AS8" s="50"/>
      <c r="AT8" s="45">
        <f>データ!T6</f>
        <v>343.08</v>
      </c>
      <c r="AU8" s="45"/>
      <c r="AV8" s="45"/>
      <c r="AW8" s="45"/>
      <c r="AX8" s="45"/>
      <c r="AY8" s="45"/>
      <c r="AZ8" s="45"/>
      <c r="BA8" s="45"/>
      <c r="BB8" s="45">
        <f>データ!U6</f>
        <v>29.25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16.54</v>
      </c>
      <c r="Q10" s="45"/>
      <c r="R10" s="45"/>
      <c r="S10" s="45"/>
      <c r="T10" s="45"/>
      <c r="U10" s="45"/>
      <c r="V10" s="45"/>
      <c r="W10" s="45">
        <f>データ!Q6</f>
        <v>81.040000000000006</v>
      </c>
      <c r="X10" s="45"/>
      <c r="Y10" s="45"/>
      <c r="Z10" s="45"/>
      <c r="AA10" s="45"/>
      <c r="AB10" s="45"/>
      <c r="AC10" s="45"/>
      <c r="AD10" s="50">
        <f>データ!R6</f>
        <v>2254</v>
      </c>
      <c r="AE10" s="50"/>
      <c r="AF10" s="50"/>
      <c r="AG10" s="50"/>
      <c r="AH10" s="50"/>
      <c r="AI10" s="50"/>
      <c r="AJ10" s="50"/>
      <c r="AK10" s="2"/>
      <c r="AL10" s="50">
        <f>データ!V6</f>
        <v>1641</v>
      </c>
      <c r="AM10" s="50"/>
      <c r="AN10" s="50"/>
      <c r="AO10" s="50"/>
      <c r="AP10" s="50"/>
      <c r="AQ10" s="50"/>
      <c r="AR10" s="50"/>
      <c r="AS10" s="50"/>
      <c r="AT10" s="45">
        <f>データ!W6</f>
        <v>1.43</v>
      </c>
      <c r="AU10" s="45"/>
      <c r="AV10" s="45"/>
      <c r="AW10" s="45"/>
      <c r="AX10" s="45"/>
      <c r="AY10" s="45"/>
      <c r="AZ10" s="45"/>
      <c r="BA10" s="45"/>
      <c r="BB10" s="45">
        <f>データ!X6</f>
        <v>1147.55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EVfPhkDgQT7Nqb4EDyUvrR9EP+TpEqhiGCSj1AXXrJUXYAFEPPFKwL0uALp9DMU65dFbhjAZqX1WctKxMdRM+A==" saltValue="Ieq/tpFgaTgns/N8hHxz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23213</v>
      </c>
      <c r="D6" s="33">
        <f t="shared" si="3"/>
        <v>47</v>
      </c>
      <c r="E6" s="33">
        <f t="shared" si="3"/>
        <v>17</v>
      </c>
      <c r="F6" s="33">
        <f t="shared" si="3"/>
        <v>5</v>
      </c>
      <c r="G6" s="33">
        <f t="shared" si="3"/>
        <v>0</v>
      </c>
      <c r="H6" s="33" t="str">
        <f t="shared" si="3"/>
        <v>青森県　鰺ケ沢町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16.54</v>
      </c>
      <c r="Q6" s="34">
        <f t="shared" si="3"/>
        <v>81.040000000000006</v>
      </c>
      <c r="R6" s="34">
        <f t="shared" si="3"/>
        <v>2254</v>
      </c>
      <c r="S6" s="34">
        <f t="shared" si="3"/>
        <v>10035</v>
      </c>
      <c r="T6" s="34">
        <f t="shared" si="3"/>
        <v>343.08</v>
      </c>
      <c r="U6" s="34">
        <f t="shared" si="3"/>
        <v>29.25</v>
      </c>
      <c r="V6" s="34">
        <f t="shared" si="3"/>
        <v>1641</v>
      </c>
      <c r="W6" s="34">
        <f t="shared" si="3"/>
        <v>1.43</v>
      </c>
      <c r="X6" s="34">
        <f t="shared" si="3"/>
        <v>1147.55</v>
      </c>
      <c r="Y6" s="35">
        <f>IF(Y7="",NA(),Y7)</f>
        <v>72.17</v>
      </c>
      <c r="Z6" s="35">
        <f t="shared" ref="Z6:AH6" si="4">IF(Z7="",NA(),Z7)</f>
        <v>71.75</v>
      </c>
      <c r="AA6" s="35">
        <f t="shared" si="4"/>
        <v>70.069999999999993</v>
      </c>
      <c r="AB6" s="35">
        <f t="shared" si="4"/>
        <v>70.31</v>
      </c>
      <c r="AC6" s="35">
        <f t="shared" si="4"/>
        <v>71.260000000000005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4895.96</v>
      </c>
      <c r="BH6" s="35">
        <f t="shared" si="7"/>
        <v>879.95</v>
      </c>
      <c r="BI6" s="35">
        <f t="shared" si="7"/>
        <v>714.57</v>
      </c>
      <c r="BJ6" s="35">
        <f t="shared" si="7"/>
        <v>652.71</v>
      </c>
      <c r="BK6" s="35">
        <f t="shared" si="7"/>
        <v>1044.8</v>
      </c>
      <c r="BL6" s="35">
        <f t="shared" si="7"/>
        <v>1081.8</v>
      </c>
      <c r="BM6" s="35">
        <f t="shared" si="7"/>
        <v>974.93</v>
      </c>
      <c r="BN6" s="35">
        <f t="shared" si="7"/>
        <v>855.8</v>
      </c>
      <c r="BO6" s="35">
        <f t="shared" si="7"/>
        <v>789.46</v>
      </c>
      <c r="BP6" s="34" t="str">
        <f>IF(BP7="","",IF(BP7="-","【-】","【"&amp;SUBSTITUTE(TEXT(BP7,"#,##0.00"),"-","△")&amp;"】"))</f>
        <v>【747.76】</v>
      </c>
      <c r="BQ6" s="35">
        <f>IF(BQ7="",NA(),BQ7)</f>
        <v>20.2</v>
      </c>
      <c r="BR6" s="35">
        <f t="shared" ref="BR6:BZ6" si="8">IF(BR7="",NA(),BR7)</f>
        <v>18.04</v>
      </c>
      <c r="BS6" s="35">
        <f t="shared" si="8"/>
        <v>23.8</v>
      </c>
      <c r="BT6" s="35">
        <f t="shared" si="8"/>
        <v>22.11</v>
      </c>
      <c r="BU6" s="35">
        <f t="shared" si="8"/>
        <v>27.81</v>
      </c>
      <c r="BV6" s="35">
        <f t="shared" si="8"/>
        <v>50.82</v>
      </c>
      <c r="BW6" s="35">
        <f t="shared" si="8"/>
        <v>52.19</v>
      </c>
      <c r="BX6" s="35">
        <f t="shared" si="8"/>
        <v>55.32</v>
      </c>
      <c r="BY6" s="35">
        <f t="shared" si="8"/>
        <v>59.8</v>
      </c>
      <c r="BZ6" s="35">
        <f t="shared" si="8"/>
        <v>57.77</v>
      </c>
      <c r="CA6" s="34" t="str">
        <f>IF(CA7="","",IF(CA7="-","【-】","【"&amp;SUBSTITUTE(TEXT(CA7,"#,##0.00"),"-","△")&amp;"】"))</f>
        <v>【59.51】</v>
      </c>
      <c r="CB6" s="35">
        <f>IF(CB7="",NA(),CB7)</f>
        <v>685.65</v>
      </c>
      <c r="CC6" s="35">
        <f t="shared" ref="CC6:CK6" si="9">IF(CC7="",NA(),CC7)</f>
        <v>758.85</v>
      </c>
      <c r="CD6" s="35">
        <f t="shared" si="9"/>
        <v>574.51</v>
      </c>
      <c r="CE6" s="35">
        <f t="shared" si="9"/>
        <v>619.26</v>
      </c>
      <c r="CF6" s="35">
        <f t="shared" si="9"/>
        <v>491.06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26.23</v>
      </c>
      <c r="CN6" s="35">
        <f t="shared" ref="CN6:CV6" si="10">IF(CN7="",NA(),CN7)</f>
        <v>25.18</v>
      </c>
      <c r="CO6" s="35">
        <f t="shared" si="10"/>
        <v>25.18</v>
      </c>
      <c r="CP6" s="35">
        <f t="shared" si="10"/>
        <v>26.23</v>
      </c>
      <c r="CQ6" s="35">
        <f t="shared" si="10"/>
        <v>25.81</v>
      </c>
      <c r="CR6" s="35">
        <f t="shared" si="10"/>
        <v>53.24</v>
      </c>
      <c r="CS6" s="35">
        <f t="shared" si="10"/>
        <v>52.31</v>
      </c>
      <c r="CT6" s="35">
        <f t="shared" si="10"/>
        <v>60.65</v>
      </c>
      <c r="CU6" s="35">
        <f t="shared" si="10"/>
        <v>51.75</v>
      </c>
      <c r="CV6" s="35">
        <f t="shared" si="10"/>
        <v>50.68</v>
      </c>
      <c r="CW6" s="34" t="str">
        <f>IF(CW7="","",IF(CW7="-","【-】","【"&amp;SUBSTITUTE(TEXT(CW7,"#,##0.00"),"-","△")&amp;"】"))</f>
        <v>【52.23】</v>
      </c>
      <c r="CX6" s="35">
        <f>IF(CX7="",NA(),CX7)</f>
        <v>58.19</v>
      </c>
      <c r="CY6" s="35">
        <f t="shared" ref="CY6:DG6" si="11">IF(CY7="",NA(),CY7)</f>
        <v>59.79</v>
      </c>
      <c r="CZ6" s="35">
        <f t="shared" si="11"/>
        <v>61.61</v>
      </c>
      <c r="DA6" s="35">
        <f t="shared" si="11"/>
        <v>62.91</v>
      </c>
      <c r="DB6" s="35">
        <f t="shared" si="11"/>
        <v>65.2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23213</v>
      </c>
      <c r="D7" s="37">
        <v>47</v>
      </c>
      <c r="E7" s="37">
        <v>17</v>
      </c>
      <c r="F7" s="37">
        <v>5</v>
      </c>
      <c r="G7" s="37">
        <v>0</v>
      </c>
      <c r="H7" s="37" t="s">
        <v>98</v>
      </c>
      <c r="I7" s="37" t="s">
        <v>99</v>
      </c>
      <c r="J7" s="37" t="s">
        <v>100</v>
      </c>
      <c r="K7" s="37" t="s">
        <v>101</v>
      </c>
      <c r="L7" s="37" t="s">
        <v>102</v>
      </c>
      <c r="M7" s="37" t="s">
        <v>103</v>
      </c>
      <c r="N7" s="38" t="s">
        <v>104</v>
      </c>
      <c r="O7" s="38" t="s">
        <v>105</v>
      </c>
      <c r="P7" s="38">
        <v>16.54</v>
      </c>
      <c r="Q7" s="38">
        <v>81.040000000000006</v>
      </c>
      <c r="R7" s="38">
        <v>2254</v>
      </c>
      <c r="S7" s="38">
        <v>10035</v>
      </c>
      <c r="T7" s="38">
        <v>343.08</v>
      </c>
      <c r="U7" s="38">
        <v>29.25</v>
      </c>
      <c r="V7" s="38">
        <v>1641</v>
      </c>
      <c r="W7" s="38">
        <v>1.43</v>
      </c>
      <c r="X7" s="38">
        <v>1147.55</v>
      </c>
      <c r="Y7" s="38">
        <v>72.17</v>
      </c>
      <c r="Z7" s="38">
        <v>71.75</v>
      </c>
      <c r="AA7" s="38">
        <v>70.069999999999993</v>
      </c>
      <c r="AB7" s="38">
        <v>70.31</v>
      </c>
      <c r="AC7" s="38">
        <v>71.260000000000005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4895.96</v>
      </c>
      <c r="BH7" s="38">
        <v>879.95</v>
      </c>
      <c r="BI7" s="38">
        <v>714.57</v>
      </c>
      <c r="BJ7" s="38">
        <v>652.71</v>
      </c>
      <c r="BK7" s="38">
        <v>1044.8</v>
      </c>
      <c r="BL7" s="38">
        <v>1081.8</v>
      </c>
      <c r="BM7" s="38">
        <v>974.93</v>
      </c>
      <c r="BN7" s="38">
        <v>855.8</v>
      </c>
      <c r="BO7" s="38">
        <v>789.46</v>
      </c>
      <c r="BP7" s="38">
        <v>747.76</v>
      </c>
      <c r="BQ7" s="38">
        <v>20.2</v>
      </c>
      <c r="BR7" s="38">
        <v>18.04</v>
      </c>
      <c r="BS7" s="38">
        <v>23.8</v>
      </c>
      <c r="BT7" s="38">
        <v>22.11</v>
      </c>
      <c r="BU7" s="38">
        <v>27.81</v>
      </c>
      <c r="BV7" s="38">
        <v>50.82</v>
      </c>
      <c r="BW7" s="38">
        <v>52.19</v>
      </c>
      <c r="BX7" s="38">
        <v>55.32</v>
      </c>
      <c r="BY7" s="38">
        <v>59.8</v>
      </c>
      <c r="BZ7" s="38">
        <v>57.77</v>
      </c>
      <c r="CA7" s="38">
        <v>59.51</v>
      </c>
      <c r="CB7" s="38">
        <v>685.65</v>
      </c>
      <c r="CC7" s="38">
        <v>758.85</v>
      </c>
      <c r="CD7" s="38">
        <v>574.51</v>
      </c>
      <c r="CE7" s="38">
        <v>619.26</v>
      </c>
      <c r="CF7" s="38">
        <v>491.06</v>
      </c>
      <c r="CG7" s="38">
        <v>300.52</v>
      </c>
      <c r="CH7" s="38">
        <v>296.14</v>
      </c>
      <c r="CI7" s="38">
        <v>283.17</v>
      </c>
      <c r="CJ7" s="38">
        <v>263.76</v>
      </c>
      <c r="CK7" s="38">
        <v>274.35000000000002</v>
      </c>
      <c r="CL7" s="38">
        <v>261.45999999999998</v>
      </c>
      <c r="CM7" s="38">
        <v>26.23</v>
      </c>
      <c r="CN7" s="38">
        <v>25.18</v>
      </c>
      <c r="CO7" s="38">
        <v>25.18</v>
      </c>
      <c r="CP7" s="38">
        <v>26.23</v>
      </c>
      <c r="CQ7" s="38">
        <v>25.81</v>
      </c>
      <c r="CR7" s="38">
        <v>53.24</v>
      </c>
      <c r="CS7" s="38">
        <v>52.31</v>
      </c>
      <c r="CT7" s="38">
        <v>60.65</v>
      </c>
      <c r="CU7" s="38">
        <v>51.75</v>
      </c>
      <c r="CV7" s="38">
        <v>50.68</v>
      </c>
      <c r="CW7" s="38">
        <v>52.23</v>
      </c>
      <c r="CX7" s="38">
        <v>58.19</v>
      </c>
      <c r="CY7" s="38">
        <v>59.79</v>
      </c>
      <c r="CZ7" s="38">
        <v>61.61</v>
      </c>
      <c r="DA7" s="38">
        <v>62.91</v>
      </c>
      <c r="DB7" s="38">
        <v>65.2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2020-01-20T06:04:09Z</cp:lastPrinted>
  <dcterms:created xsi:type="dcterms:W3CDTF">2019-12-05T05:15:47Z</dcterms:created>
  <dcterms:modified xsi:type="dcterms:W3CDTF">2020-01-20T06:08:18Z</dcterms:modified>
  <cp:category/>
</cp:coreProperties>
</file>