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経営比較分析表（下水道）田中作業場所\法非適\11_平内町\"/>
    </mc:Choice>
  </mc:AlternateContent>
  <workbookProtection workbookAlgorithmName="SHA-512" workbookHashValue="Ck/UDKFTQtOsZLTZkevrOWwZ2OVjppR2i3v+cV8ijRJZEjPEV3YW/pkiV9586Ox/RgnZBB5LE8K/iKTdgPNokQ==" workbookSaltValue="ChlNEXRJBv5hPqveGhZTh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<sst xmlns="http://schemas.openxmlformats.org/spreadsheetml/2006/main" count="228" uniqueCount="113">
  <si>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</si>
  <si>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</si>
  <si>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</si>
  <si>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</si>
  <si>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</si>
  <si>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</si>
  <si>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</si>
  <si>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</si>
  <si>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</si>
  <si>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</si>
  <si>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</si>
  <si>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</si>
  <si>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</si>
  <si>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</si>
  <si>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</si>
  <si>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</si>
  <si>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</si>
  <si>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</si>
  <si>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</si>
  <si>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</si>
  <si>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</si>
  <si>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</si>
  <si>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</si>
  <si>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</si>
  <si>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</si>
  <si>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</si>
  <si>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</si>
  <si>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</si>
  <si>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</si>
  <si>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</si>
  <si>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</si>
  <si>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</si>
  <si>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</si>
  <si>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</si>
  <si>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</si>
  <si>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</si>
  <si>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</si>
  <si>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</si>
  <si>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</si>
  <si>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</si>
  <si>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</si>
  <si>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</si>
  <si>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</si>
  <si>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</si>
  <si>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</si>
  <si>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</si>
  <si>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</si>
  <si>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</si>
  <si>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</si>
  <si>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</si>
  <si>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</si>
  <si>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</si>
  <si>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</si>
  <si>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</si>
  <si>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</si>
  <si>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</si>
  <si>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</si>
  <si>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</si>
  <si>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</si>
  <si>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</si>
  <si>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</si>
  <si>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</si>
  <si>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</si>
  <si>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</si>
  <si>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</si>
  <si>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</si>
  <si>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</si>
  <si>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</si>
  <si>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</si>
  <si>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</si>
  <si>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</si>
  <si>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</si>
  <si>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</si>
  <si>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</si>
  <si>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</si>
  <si>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</si>
  <si>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</si>
  <si>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</si>
  <si>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</si>
  <si>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</si>
  <si>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</si>
  <si>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</si>
  <si>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</si>
  <si>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</si>
  <si>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</si>
  <si>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</si>
  <si>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</si>
  <si>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</si>
  <si>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</si>
  <si>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</si>
  <si>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</si>
  <si>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</si>
  <si>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</si>
  <si>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</si>
  <si>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</si>
  <si>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</si>
  <si>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</si>
  <si>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</si>
  <si>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</si>
  <si>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</si>
  <si>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</si>
  <si>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</si>
  <si>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</si>
  <si>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</si>
  <si>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</si>
  <si>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</si>
  <si>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</si>
  <si>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</si>
  <si>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</si>
  <si>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</si>
  <si>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しかし、今後は管渠・施設の老朽化は避けられない問題である。漁業集落排水施設の機能保全計画を策定し効率的な管渠・施設の維持管理を行っていく。</t>
    <phoneticPr fontId="4"/>
  </si>
  <si>
    <t>　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phoneticPr fontId="4"/>
  </si>
  <si>
    <t>　収益的収支比率は繰入金の減少に伴い昨年に比べ減少した。昨年度同様100%を超えてはおらず赤字会計となっている。低い理由としては、下水道への加入率が低いことによる収入不足が挙げられる。
　経費回収率に関しても昨年に比べ上昇したが、類似団体と比較すると低い結果となった。理由としては上記と同様である。
　汚水処理原価については昨年に比べわずかに減少し、類似団体値に近い状況となっている。より一層の維持管理費節減に努め経営改善に繋げたい。
　今後、料金収入を増加させるため未加入者を取り込んでいくことができれば、施設利用率、水洗化率向上につながり料金収入の上昇が期待できる。また、総費用を節減することで経費回収率の改善につながる。
　料金改定については消費税増税もあり、利用者の負担も考えると近いうちに改定する予定はないが、経営状況が好転しない場合は検討していかなければならない。</t>
    <rPh sb="9" eb="11">
      <t>クリイレ</t>
    </rPh>
    <rPh sb="11" eb="12">
      <t>キン</t>
    </rPh>
    <rPh sb="13" eb="15">
      <t>ゲンショウ</t>
    </rPh>
    <rPh sb="16" eb="17">
      <t>トモナ</t>
    </rPh>
    <rPh sb="23" eb="25">
      <t>ゲンショウ</t>
    </rPh>
    <rPh sb="28" eb="31">
      <t>サクネンド</t>
    </rPh>
    <rPh sb="31" eb="33">
      <t>ドウヨウ</t>
    </rPh>
    <rPh sb="179" eb="180">
      <t>アタイ</t>
    </rPh>
    <rPh sb="181" eb="182">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</si>
</sst>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81-46F5-B8B5-C18F73E25F00}"/>
            </c:ext>
          </c:extLst>
        </c:ser>
        <c:dLbls>
          <c:showLegendKey val="0"/>
          <c:showVal val="0"/>
          <c:showCatName val="0"/>
          <c:showSerName val="0"/>
          <c:showPercent val="0"/>
          <c:showBubbleSize val="0"/>
        </c:dLbls>
        <c:gapWidth val="150"/>
        <c:axId val="94799360"/>
        <c:axId val="948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4881-46F5-B8B5-C18F73E25F00}"/>
            </c:ext>
          </c:extLst>
        </c:ser>
        <c:dLbls>
          <c:showLegendKey val="0"/>
          <c:showVal val="0"/>
          <c:showCatName val="0"/>
          <c:showSerName val="0"/>
          <c:showPercent val="0"/>
          <c:showBubbleSize val="0"/>
        </c:dLbls>
        <c:marker val="1"/>
        <c:smooth val="0"/>
        <c:axId val="94799360"/>
        <c:axId val="94801280"/>
      </c:lineChart>
      <c:dateAx>
        <c:axId val="94799360"/>
        <c:scaling>
          <c:orientation val="minMax"/>
        </c:scaling>
        <c:delete val="1"/>
        <c:axPos val="b"/>
        <c:numFmt formatCode="ge" sourceLinked="1"/>
        <c:majorTickMark val="none"/>
        <c:minorTickMark val="none"/>
        <c:tickLblPos val="none"/>
        <c:crossAx val="94801280"/>
        <c:crosses val="autoZero"/>
        <c:auto val="1"/>
        <c:lblOffset val="100"/>
        <c:baseTimeUnit val="years"/>
      </c:dateAx>
      <c:valAx>
        <c:axId val="948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21.11</c:v>
                </c:pt>
                <c:pt idx="1">
                  <c:v>22.7</c:v>
                </c:pt>
                <c:pt idx="2">
                  <c:v>21.68</c:v>
                </c:pt>
                <c:pt idx="3">
                  <c:v>22.47</c:v>
                </c:pt>
                <c:pt idx="4">
                  <c:v>22.81</c:v>
                </c:pt>
              </c:numCache>
            </c:numRef>
          </c:val>
          <c:extLst>
            <c:ext xmlns:c16="http://schemas.microsoft.com/office/drawing/2014/chart" uri="{C3380CC4-5D6E-409C-BE32-E72D297353CC}">
              <c16:uniqueId val="{00000000-CBC7-4890-8C09-8F3517DFF9FF}"/>
            </c:ext>
          </c:extLst>
        </c:ser>
        <c:dLbls>
          <c:showLegendKey val="0"/>
          <c:showVal val="0"/>
          <c:showCatName val="0"/>
          <c:showSerName val="0"/>
          <c:showPercent val="0"/>
          <c:showBubbleSize val="0"/>
        </c:dLbls>
        <c:gapWidth val="150"/>
        <c:axId val="96687616"/>
        <c:axId val="966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CBC7-4890-8C09-8F3517DFF9FF}"/>
            </c:ext>
          </c:extLst>
        </c:ser>
        <c:dLbls>
          <c:showLegendKey val="0"/>
          <c:showVal val="0"/>
          <c:showCatName val="0"/>
          <c:showSerName val="0"/>
          <c:showPercent val="0"/>
          <c:showBubbleSize val="0"/>
        </c:dLbls>
        <c:marker val="1"/>
        <c:smooth val="0"/>
        <c:axId val="96687616"/>
        <c:axId val="96689536"/>
      </c:lineChart>
      <c:dateAx>
        <c:axId val="96687616"/>
        <c:scaling>
          <c:orientation val="minMax"/>
        </c:scaling>
        <c:delete val="1"/>
        <c:axPos val="b"/>
        <c:numFmt formatCode="ge" sourceLinked="1"/>
        <c:majorTickMark val="none"/>
        <c:minorTickMark val="none"/>
        <c:tickLblPos val="none"/>
        <c:crossAx val="96689536"/>
        <c:crosses val="autoZero"/>
        <c:auto val="1"/>
        <c:lblOffset val="100"/>
        <c:baseTimeUnit val="years"/>
      </c:dateAx>
      <c:valAx>
        <c:axId val="966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62.57</c:v>
                </c:pt>
                <c:pt idx="1">
                  <c:v>57.48</c:v>
                </c:pt>
                <c:pt idx="2">
                  <c:v>58.71</c:v>
                </c:pt>
                <c:pt idx="3">
                  <c:v>58.83</c:v>
                </c:pt>
                <c:pt idx="4">
                  <c:v>59.13</c:v>
                </c:pt>
              </c:numCache>
            </c:numRef>
          </c:val>
          <c:extLst>
            <c:ext xmlns:c16="http://schemas.microsoft.com/office/drawing/2014/chart" uri="{C3380CC4-5D6E-409C-BE32-E72D297353CC}">
              <c16:uniqueId val="{00000000-82DA-4C5F-BCCF-155F360C3C97}"/>
            </c:ext>
          </c:extLst>
        </c:ser>
        <c:dLbls>
          <c:showLegendKey val="0"/>
          <c:showVal val="0"/>
          <c:showCatName val="0"/>
          <c:showSerName val="0"/>
          <c:showPercent val="0"/>
          <c:showBubbleSize val="0"/>
        </c:dLbls>
        <c:gapWidth val="150"/>
        <c:axId val="96749440"/>
        <c:axId val="967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82DA-4C5F-BCCF-155F360C3C97}"/>
            </c:ext>
          </c:extLst>
        </c:ser>
        <c:dLbls>
          <c:showLegendKey val="0"/>
          <c:showVal val="0"/>
          <c:showCatName val="0"/>
          <c:showSerName val="0"/>
          <c:showPercent val="0"/>
          <c:showBubbleSize val="0"/>
        </c:dLbls>
        <c:marker val="1"/>
        <c:smooth val="0"/>
        <c:axId val="96749440"/>
        <c:axId val="96751616"/>
      </c:lineChart>
      <c:dateAx>
        <c:axId val="96749440"/>
        <c:scaling>
          <c:orientation val="minMax"/>
        </c:scaling>
        <c:delete val="1"/>
        <c:axPos val="b"/>
        <c:numFmt formatCode="ge" sourceLinked="1"/>
        <c:majorTickMark val="none"/>
        <c:minorTickMark val="none"/>
        <c:tickLblPos val="none"/>
        <c:crossAx val="96751616"/>
        <c:crosses val="autoZero"/>
        <c:auto val="1"/>
        <c:lblOffset val="100"/>
        <c:baseTimeUnit val="years"/>
      </c:dateAx>
      <c:valAx>
        <c:axId val="967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37.799999999999997</c:v>
                </c:pt>
                <c:pt idx="1">
                  <c:v>37.07</c:v>
                </c:pt>
                <c:pt idx="2">
                  <c:v>35.51</c:v>
                </c:pt>
                <c:pt idx="3">
                  <c:v>87.8</c:v>
                </c:pt>
                <c:pt idx="4">
                  <c:v>71.36</c:v>
                </c:pt>
              </c:numCache>
            </c:numRef>
          </c:val>
          <c:extLst>
            <c:ext xmlns:c16="http://schemas.microsoft.com/office/drawing/2014/chart" uri="{C3380CC4-5D6E-409C-BE32-E72D297353CC}">
              <c16:uniqueId val="{00000000-EAAC-4B83-B32D-7E074A6B2D7B}"/>
            </c:ext>
          </c:extLst>
        </c:ser>
        <c:dLbls>
          <c:showLegendKey val="0"/>
          <c:showVal val="0"/>
          <c:showCatName val="0"/>
          <c:showSerName val="0"/>
          <c:showPercent val="0"/>
          <c:showBubbleSize val="0"/>
        </c:dLbls>
        <c:gapWidth val="150"/>
        <c:axId val="96294784"/>
        <c:axId val="963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AC-4B83-B32D-7E074A6B2D7B}"/>
            </c:ext>
          </c:extLst>
        </c:ser>
        <c:dLbls>
          <c:showLegendKey val="0"/>
          <c:showVal val="0"/>
          <c:showCatName val="0"/>
          <c:showSerName val="0"/>
          <c:showPercent val="0"/>
          <c:showBubbleSize val="0"/>
        </c:dLbls>
        <c:marker val="1"/>
        <c:smooth val="0"/>
        <c:axId val="96294784"/>
        <c:axId val="96309248"/>
      </c:lineChart>
      <c:dateAx>
        <c:axId val="96294784"/>
        <c:scaling>
          <c:orientation val="minMax"/>
        </c:scaling>
        <c:delete val="1"/>
        <c:axPos val="b"/>
        <c:numFmt formatCode="ge" sourceLinked="1"/>
        <c:majorTickMark val="none"/>
        <c:minorTickMark val="none"/>
        <c:tickLblPos val="none"/>
        <c:crossAx val="96309248"/>
        <c:crosses val="autoZero"/>
        <c:auto val="1"/>
        <c:lblOffset val="100"/>
        <c:baseTimeUnit val="years"/>
      </c:dateAx>
      <c:valAx>
        <c:axId val="96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BC-4661-8720-CB9C3DF75890}"/>
            </c:ext>
          </c:extLst>
        </c:ser>
        <c:dLbls>
          <c:showLegendKey val="0"/>
          <c:showVal val="0"/>
          <c:showCatName val="0"/>
          <c:showSerName val="0"/>
          <c:showPercent val="0"/>
          <c:showBubbleSize val="0"/>
        </c:dLbls>
        <c:gapWidth val="150"/>
        <c:axId val="96602368"/>
        <c:axId val="96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BC-4661-8720-CB9C3DF75890}"/>
            </c:ext>
          </c:extLst>
        </c:ser>
        <c:dLbls>
          <c:showLegendKey val="0"/>
          <c:showVal val="0"/>
          <c:showCatName val="0"/>
          <c:showSerName val="0"/>
          <c:showPercent val="0"/>
          <c:showBubbleSize val="0"/>
        </c:dLbls>
        <c:marker val="1"/>
        <c:smooth val="0"/>
        <c:axId val="96602368"/>
        <c:axId val="96616832"/>
      </c:lineChart>
      <c:dateAx>
        <c:axId val="96602368"/>
        <c:scaling>
          <c:orientation val="minMax"/>
        </c:scaling>
        <c:delete val="1"/>
        <c:axPos val="b"/>
        <c:numFmt formatCode="ge" sourceLinked="1"/>
        <c:majorTickMark val="none"/>
        <c:minorTickMark val="none"/>
        <c:tickLblPos val="none"/>
        <c:crossAx val="96616832"/>
        <c:crosses val="autoZero"/>
        <c:auto val="1"/>
        <c:lblOffset val="100"/>
        <c:baseTimeUnit val="years"/>
      </c:dateAx>
      <c:valAx>
        <c:axId val="96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D-4A96-B433-CC8CF7997D48}"/>
            </c:ext>
          </c:extLst>
        </c:ser>
        <c:dLbls>
          <c:showLegendKey val="0"/>
          <c:showVal val="0"/>
          <c:showCatName val="0"/>
          <c:showSerName val="0"/>
          <c:showPercent val="0"/>
          <c:showBubbleSize val="0"/>
        </c:dLbls>
        <c:gapWidth val="150"/>
        <c:axId val="96635520"/>
        <c:axId val="966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D-4A96-B433-CC8CF7997D48}"/>
            </c:ext>
          </c:extLst>
        </c:ser>
        <c:dLbls>
          <c:showLegendKey val="0"/>
          <c:showVal val="0"/>
          <c:showCatName val="0"/>
          <c:showSerName val="0"/>
          <c:showPercent val="0"/>
          <c:showBubbleSize val="0"/>
        </c:dLbls>
        <c:marker val="1"/>
        <c:smooth val="0"/>
        <c:axId val="96635520"/>
        <c:axId val="96641792"/>
      </c:lineChart>
      <c:dateAx>
        <c:axId val="96635520"/>
        <c:scaling>
          <c:orientation val="minMax"/>
        </c:scaling>
        <c:delete val="1"/>
        <c:axPos val="b"/>
        <c:numFmt formatCode="ge" sourceLinked="1"/>
        <c:majorTickMark val="none"/>
        <c:minorTickMark val="none"/>
        <c:tickLblPos val="none"/>
        <c:crossAx val="96641792"/>
        <c:crosses val="autoZero"/>
        <c:auto val="1"/>
        <c:lblOffset val="100"/>
        <c:baseTimeUnit val="years"/>
      </c:dateAx>
      <c:valAx>
        <c:axId val="966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4-4D25-AA4A-FC82B4FEB567}"/>
            </c:ext>
          </c:extLst>
        </c:ser>
        <c:dLbls>
          <c:showLegendKey val="0"/>
          <c:showVal val="0"/>
          <c:showCatName val="0"/>
          <c:showSerName val="0"/>
          <c:showPercent val="0"/>
          <c:showBubbleSize val="0"/>
        </c:dLbls>
        <c:gapWidth val="150"/>
        <c:axId val="96428032"/>
        <c:axId val="964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4-4D25-AA4A-FC82B4FEB567}"/>
            </c:ext>
          </c:extLst>
        </c:ser>
        <c:dLbls>
          <c:showLegendKey val="0"/>
          <c:showVal val="0"/>
          <c:showCatName val="0"/>
          <c:showSerName val="0"/>
          <c:showPercent val="0"/>
          <c:showBubbleSize val="0"/>
        </c:dLbls>
        <c:marker val="1"/>
        <c:smooth val="0"/>
        <c:axId val="96428032"/>
        <c:axId val="96429952"/>
      </c:lineChart>
      <c:dateAx>
        <c:axId val="96428032"/>
        <c:scaling>
          <c:orientation val="minMax"/>
        </c:scaling>
        <c:delete val="1"/>
        <c:axPos val="b"/>
        <c:numFmt formatCode="ge" sourceLinked="1"/>
        <c:majorTickMark val="none"/>
        <c:minorTickMark val="none"/>
        <c:tickLblPos val="none"/>
        <c:crossAx val="96429952"/>
        <c:crosses val="autoZero"/>
        <c:auto val="1"/>
        <c:lblOffset val="100"/>
        <c:baseTimeUnit val="years"/>
      </c:dateAx>
      <c:valAx>
        <c:axId val="96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E-475A-96F0-A8CF462F37F8}"/>
            </c:ext>
          </c:extLst>
        </c:ser>
        <c:dLbls>
          <c:showLegendKey val="0"/>
          <c:showVal val="0"/>
          <c:showCatName val="0"/>
          <c:showSerName val="0"/>
          <c:showPercent val="0"/>
          <c:showBubbleSize val="0"/>
        </c:dLbls>
        <c:gapWidth val="150"/>
        <c:axId val="96461184"/>
        <c:axId val="964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E-475A-96F0-A8CF462F37F8}"/>
            </c:ext>
          </c:extLst>
        </c:ser>
        <c:dLbls>
          <c:showLegendKey val="0"/>
          <c:showVal val="0"/>
          <c:showCatName val="0"/>
          <c:showSerName val="0"/>
          <c:showPercent val="0"/>
          <c:showBubbleSize val="0"/>
        </c:dLbls>
        <c:marker val="1"/>
        <c:smooth val="0"/>
        <c:axId val="96461184"/>
        <c:axId val="96463104"/>
      </c:lineChart>
      <c:dateAx>
        <c:axId val="96461184"/>
        <c:scaling>
          <c:orientation val="minMax"/>
        </c:scaling>
        <c:delete val="1"/>
        <c:axPos val="b"/>
        <c:numFmt formatCode="ge" sourceLinked="1"/>
        <c:majorTickMark val="none"/>
        <c:minorTickMark val="none"/>
        <c:tickLblPos val="none"/>
        <c:crossAx val="96463104"/>
        <c:crosses val="autoZero"/>
        <c:auto val="1"/>
        <c:lblOffset val="100"/>
        <c:baseTimeUnit val="years"/>
      </c:dateAx>
      <c:valAx>
        <c:axId val="964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8105.86</c:v>
                </c:pt>
                <c:pt idx="1">
                  <c:v>7527.52</c:v>
                </c:pt>
                <c:pt idx="2">
                  <c:v>4522.0600000000004</c:v>
                </c:pt>
                <c:pt idx="3">
                  <c:v>2733.46</c:v>
                </c:pt>
                <c:pt idx="4" formatCode="#,##0.00;&quot;△&quot;#,##0.00">
                  <c:v>0</c:v>
                </c:pt>
              </c:numCache>
            </c:numRef>
          </c:val>
          <c:extLst>
            <c:ext xmlns:c16="http://schemas.microsoft.com/office/drawing/2014/chart" uri="{C3380CC4-5D6E-409C-BE32-E72D297353CC}">
              <c16:uniqueId val="{00000000-0819-4ECE-BCA6-92AFB1D01779}"/>
            </c:ext>
          </c:extLst>
        </c:ser>
        <c:dLbls>
          <c:showLegendKey val="0"/>
          <c:showVal val="0"/>
          <c:showCatName val="0"/>
          <c:showSerName val="0"/>
          <c:showPercent val="0"/>
          <c:showBubbleSize val="0"/>
        </c:dLbls>
        <c:gapWidth val="150"/>
        <c:axId val="96514816"/>
        <c:axId val="965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0819-4ECE-BCA6-92AFB1D01779}"/>
            </c:ext>
          </c:extLst>
        </c:ser>
        <c:dLbls>
          <c:showLegendKey val="0"/>
          <c:showVal val="0"/>
          <c:showCatName val="0"/>
          <c:showSerName val="0"/>
          <c:showPercent val="0"/>
          <c:showBubbleSize val="0"/>
        </c:dLbls>
        <c:marker val="1"/>
        <c:smooth val="0"/>
        <c:axId val="96514816"/>
        <c:axId val="96516736"/>
      </c:lineChart>
      <c:dateAx>
        <c:axId val="96514816"/>
        <c:scaling>
          <c:orientation val="minMax"/>
        </c:scaling>
        <c:delete val="1"/>
        <c:axPos val="b"/>
        <c:numFmt formatCode="ge" sourceLinked="1"/>
        <c:majorTickMark val="none"/>
        <c:minorTickMark val="none"/>
        <c:tickLblPos val="none"/>
        <c:crossAx val="96516736"/>
        <c:crosses val="autoZero"/>
        <c:auto val="1"/>
        <c:lblOffset val="100"/>
        <c:baseTimeUnit val="years"/>
      </c:dateAx>
      <c:valAx>
        <c:axId val="965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10.82</c:v>
                </c:pt>
                <c:pt idx="1">
                  <c:v>10.89</c:v>
                </c:pt>
                <c:pt idx="2">
                  <c:v>16.46</c:v>
                </c:pt>
                <c:pt idx="3">
                  <c:v>33.799999999999997</c:v>
                </c:pt>
                <c:pt idx="4">
                  <c:v>38.950000000000003</c:v>
                </c:pt>
              </c:numCache>
            </c:numRef>
          </c:val>
          <c:extLst>
            <c:ext xmlns:c16="http://schemas.microsoft.com/office/drawing/2014/chart" uri="{C3380CC4-5D6E-409C-BE32-E72D297353CC}">
              <c16:uniqueId val="{00000000-0DEA-4981-BC5D-5FFFB615B4AD}"/>
            </c:ext>
          </c:extLst>
        </c:ser>
        <c:dLbls>
          <c:showLegendKey val="0"/>
          <c:showVal val="0"/>
          <c:showCatName val="0"/>
          <c:showSerName val="0"/>
          <c:showPercent val="0"/>
          <c:showBubbleSize val="0"/>
        </c:dLbls>
        <c:gapWidth val="150"/>
        <c:axId val="96941184"/>
        <c:axId val="969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0DEA-4981-BC5D-5FFFB615B4AD}"/>
            </c:ext>
          </c:extLst>
        </c:ser>
        <c:dLbls>
          <c:showLegendKey val="0"/>
          <c:showVal val="0"/>
          <c:showCatName val="0"/>
          <c:showSerName val="0"/>
          <c:showPercent val="0"/>
          <c:showBubbleSize val="0"/>
        </c:dLbls>
        <c:marker val="1"/>
        <c:smooth val="0"/>
        <c:axId val="96941184"/>
        <c:axId val="96943104"/>
      </c:lineChart>
      <c:dateAx>
        <c:axId val="96941184"/>
        <c:scaling>
          <c:orientation val="minMax"/>
        </c:scaling>
        <c:delete val="1"/>
        <c:axPos val="b"/>
        <c:numFmt formatCode="ge" sourceLinked="1"/>
        <c:majorTickMark val="none"/>
        <c:minorTickMark val="none"/>
        <c:tickLblPos val="none"/>
        <c:crossAx val="96943104"/>
        <c:crosses val="autoZero"/>
        <c:auto val="1"/>
        <c:lblOffset val="100"/>
        <c:baseTimeUnit val="years"/>
      </c:dateAx>
      <c:valAx>
        <c:axId val="96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1413.15</c:v>
                </c:pt>
                <c:pt idx="1">
                  <c:v>1389.38</c:v>
                </c:pt>
                <c:pt idx="2">
                  <c:v>925.58</c:v>
                </c:pt>
                <c:pt idx="3">
                  <c:v>443.62</c:v>
                </c:pt>
                <c:pt idx="4">
                  <c:v>402.8</c:v>
                </c:pt>
              </c:numCache>
            </c:numRef>
          </c:val>
          <c:extLst>
            <c:ext xmlns:c16="http://schemas.microsoft.com/office/drawing/2014/chart" uri="{C3380CC4-5D6E-409C-BE32-E72D297353CC}">
              <c16:uniqueId val="{00000000-49C2-49FB-B4C0-682386A59624}"/>
            </c:ext>
          </c:extLst>
        </c:ser>
        <c:dLbls>
          <c:showLegendKey val="0"/>
          <c:showVal val="0"/>
          <c:showCatName val="0"/>
          <c:showSerName val="0"/>
          <c:showPercent val="0"/>
          <c:showBubbleSize val="0"/>
        </c:dLbls>
        <c:gapWidth val="150"/>
        <c:axId val="96982144"/>
        <c:axId val="969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49C2-49FB-B4C0-682386A59624}"/>
            </c:ext>
          </c:extLst>
        </c:ser>
        <c:dLbls>
          <c:showLegendKey val="0"/>
          <c:showVal val="0"/>
          <c:showCatName val="0"/>
          <c:showSerName val="0"/>
          <c:showPercent val="0"/>
          <c:showBubbleSize val="0"/>
        </c:dLbls>
        <c:marker val="1"/>
        <c:smooth val="0"/>
        <c:axId val="96982144"/>
        <c:axId val="96984064"/>
      </c:lineChart>
      <c:dateAx>
        <c:axId val="96982144"/>
        <c:scaling>
          <c:orientation val="minMax"/>
        </c:scaling>
        <c:delete val="1"/>
        <c:axPos val="b"/>
        <c:numFmt formatCode="ge" sourceLinked="1"/>
        <c:majorTickMark val="none"/>
        <c:minorTickMark val="none"/>
        <c:tickLblPos val="none"/>
        <c:crossAx val="96984064"/>
        <c:crosses val="autoZero"/>
        <c:auto val="1"/>
        <c:lblOffset val="100"/>
        <c:baseTimeUnit val="years"/>
      </c:dateAx>
      <c:valAx>
        <c:axId val="969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 zoomScale="80" zoomScaleNormal="80" workbookViewId="0">
      <selection activeCell="BK23" sqref="BK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11092</v>
      </c>
      <c r="AM8" s="50"/>
      <c r="AN8" s="50"/>
      <c r="AO8" s="50"/>
      <c r="AP8" s="50"/>
      <c r="AQ8" s="50"/>
      <c r="AR8" s="50"/>
      <c r="AS8" s="50"/>
      <c r="AT8" s="45">
        <f>データ!T6</f>
        <v>217.09</v>
      </c>
      <c r="AU8" s="45"/>
      <c r="AV8" s="45"/>
      <c r="AW8" s="45"/>
      <c r="AX8" s="45"/>
      <c r="AY8" s="45"/>
      <c r="AZ8" s="45"/>
      <c r="BA8" s="45"/>
      <c r="BB8" s="45">
        <f>データ!U6</f>
        <v>51.09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16.350000000000001</v>
      </c>
      <c r="Q10" s="45"/>
      <c r="R10" s="45"/>
      <c r="S10" s="45"/>
      <c r="T10" s="45"/>
      <c r="U10" s="45"/>
      <c r="V10" s="45"/>
      <c r="W10" s="45">
        <f>データ!Q6</f>
        <v>100</v>
      </c>
      <c r="X10" s="45"/>
      <c r="Y10" s="45"/>
      <c r="Z10" s="45"/>
      <c r="AA10" s="45"/>
      <c r="AB10" s="45"/>
      <c r="AC10" s="45"/>
      <c r="AD10" s="50">
        <f>データ!R6</f>
        <v>2980</v>
      </c>
      <c r="AE10" s="50"/>
      <c r="AF10" s="50"/>
      <c r="AG10" s="50"/>
      <c r="AH10" s="50"/>
      <c r="AI10" s="50"/>
      <c r="AJ10" s="50"/>
      <c r="AK10" s="2"/>
      <c r="AL10" s="50">
        <f>データ!V6</f>
        <v>1801</v>
      </c>
      <c r="AM10" s="50"/>
      <c r="AN10" s="50"/>
      <c r="AO10" s="50"/>
      <c r="AP10" s="50"/>
      <c r="AQ10" s="50"/>
      <c r="AR10" s="50"/>
      <c r="AS10" s="50"/>
      <c r="AT10" s="45">
        <f>データ!W6</f>
        <v>0.85</v>
      </c>
      <c r="AU10" s="45"/>
      <c r="AV10" s="45"/>
      <c r="AW10" s="45"/>
      <c r="AX10" s="45"/>
      <c r="AY10" s="45"/>
      <c r="AZ10" s="45"/>
      <c r="BA10" s="45"/>
      <c r="BB10" s="45">
        <f>データ!X6</f>
        <v>2118.8200000000002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43</v>
      </c>
      <c r="O86" s="26" t="str">
        <f>データ!EO6</f>
        <v>【0.04】</v>
      </c>
    </row>
  </sheetData>
  <sheetProtection algorithmName="SHA-512" hashValue="IV7AwmakIvywDCYNYzxAHQUg5mGAYvO7CnaBcAQTBeHo7L6L1gxJxsPsj3fX/HPK3PNebGTKdQzgxr0hYK8GvA==" saltValue="ZoMG4fq75bvqi6fKFxN5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23019</v>
      </c>
      <c r="D6" s="33">
        <f t="shared" si="3"/>
        <v>47</v>
      </c>
      <c r="E6" s="33">
        <f t="shared" si="3"/>
        <v>17</v>
      </c>
      <c r="F6" s="33">
        <f t="shared" si="3"/>
        <v>6</v>
      </c>
      <c r="G6" s="33">
        <f t="shared" si="3"/>
        <v>0</v>
      </c>
      <c r="H6" s="33" t="str">
        <f t="shared" si="3"/>
        <v>青森県　平内町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16.350000000000001</v>
      </c>
      <c r="Q6" s="34">
        <f t="shared" si="3"/>
        <v>100</v>
      </c>
      <c r="R6" s="34">
        <f t="shared" si="3"/>
        <v>2980</v>
      </c>
      <c r="S6" s="34">
        <f t="shared" si="3"/>
        <v>11092</v>
      </c>
      <c r="T6" s="34">
        <f t="shared" si="3"/>
        <v>217.09</v>
      </c>
      <c r="U6" s="34">
        <f t="shared" si="3"/>
        <v>51.09</v>
      </c>
      <c r="V6" s="34">
        <f t="shared" si="3"/>
        <v>1801</v>
      </c>
      <c r="W6" s="34">
        <f t="shared" si="3"/>
        <v>0.85</v>
      </c>
      <c r="X6" s="34">
        <f t="shared" si="3"/>
        <v>2118.8200000000002</v>
      </c>
      <c r="Y6" s="35">
        <f>IF(Y7="",NA(),Y7)</f>
        <v>37.799999999999997</v>
      </c>
      <c r="Z6" s="35">
        <f t="shared" ref="Z6:AH6" si="4">IF(Z7="",NA(),Z7)</f>
        <v>37.07</v>
      </c>
      <c r="AA6" s="35">
        <f t="shared" si="4"/>
        <v>35.51</v>
      </c>
      <c r="AB6" s="35">
        <f t="shared" si="4"/>
        <v>87.8</v>
      </c>
      <c r="AC6" s="35">
        <f t="shared" si="4"/>
        <v>71.36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8105.86</v>
      </c>
      <c r="BG6" s="35">
        <f t="shared" ref="BG6:BO6" si="7">IF(BG7="",NA(),BG7)</f>
        <v>7527.52</v>
      </c>
      <c r="BH6" s="35">
        <f t="shared" si="7"/>
        <v>4522.0600000000004</v>
      </c>
      <c r="BI6" s="35">
        <f t="shared" si="7"/>
        <v>2733.46</v>
      </c>
      <c r="BJ6" s="34">
        <f t="shared" si="7"/>
        <v>0</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10.82</v>
      </c>
      <c r="BR6" s="35">
        <f t="shared" ref="BR6:BZ6" si="8">IF(BR7="",NA(),BR7)</f>
        <v>10.89</v>
      </c>
      <c r="BS6" s="35">
        <f t="shared" si="8"/>
        <v>16.46</v>
      </c>
      <c r="BT6" s="35">
        <f t="shared" si="8"/>
        <v>33.799999999999997</v>
      </c>
      <c r="BU6" s="35">
        <f t="shared" si="8"/>
        <v>38.950000000000003</v>
      </c>
      <c r="BV6" s="35">
        <f t="shared" si="8"/>
        <v>33.86</v>
      </c>
      <c r="BW6" s="35">
        <f t="shared" si="8"/>
        <v>43.13</v>
      </c>
      <c r="BX6" s="35">
        <f t="shared" si="8"/>
        <v>46.26</v>
      </c>
      <c r="BY6" s="35">
        <f t="shared" si="8"/>
        <v>45.81</v>
      </c>
      <c r="BZ6" s="35">
        <f t="shared" si="8"/>
        <v>43.43</v>
      </c>
      <c r="CA6" s="34" t="str">
        <f>IF(CA7="","",IF(CA7="-","【-】","【"&amp;SUBSTITUTE(TEXT(CA7,"#,##0.00"),"-","△")&amp;"】"))</f>
        <v>【45.14】</v>
      </c>
      <c r="CB6" s="35">
        <f>IF(CB7="",NA(),CB7)</f>
        <v>1413.15</v>
      </c>
      <c r="CC6" s="35">
        <f t="shared" ref="CC6:CK6" si="9">IF(CC7="",NA(),CC7)</f>
        <v>1389.38</v>
      </c>
      <c r="CD6" s="35">
        <f t="shared" si="9"/>
        <v>925.58</v>
      </c>
      <c r="CE6" s="35">
        <f t="shared" si="9"/>
        <v>443.62</v>
      </c>
      <c r="CF6" s="35">
        <f t="shared" si="9"/>
        <v>402.8</v>
      </c>
      <c r="CG6" s="35">
        <f t="shared" si="9"/>
        <v>510.15</v>
      </c>
      <c r="CH6" s="35">
        <f t="shared" si="9"/>
        <v>392.03</v>
      </c>
      <c r="CI6" s="35">
        <f t="shared" si="9"/>
        <v>376.4</v>
      </c>
      <c r="CJ6" s="35">
        <f t="shared" si="9"/>
        <v>383.92</v>
      </c>
      <c r="CK6" s="35">
        <f t="shared" si="9"/>
        <v>400.44</v>
      </c>
      <c r="CL6" s="34" t="str">
        <f>IF(CL7="","",IF(CL7="-","【-】","【"&amp;SUBSTITUTE(TEXT(CL7,"#,##0.00"),"-","△")&amp;"】"))</f>
        <v>【377.19】</v>
      </c>
      <c r="CM6" s="35">
        <f>IF(CM7="",NA(),CM7)</f>
        <v>21.11</v>
      </c>
      <c r="CN6" s="35">
        <f t="shared" ref="CN6:CV6" si="10">IF(CN7="",NA(),CN7)</f>
        <v>22.7</v>
      </c>
      <c r="CO6" s="35">
        <f t="shared" si="10"/>
        <v>21.68</v>
      </c>
      <c r="CP6" s="35">
        <f t="shared" si="10"/>
        <v>22.47</v>
      </c>
      <c r="CQ6" s="35">
        <f t="shared" si="10"/>
        <v>22.81</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62.57</v>
      </c>
      <c r="CY6" s="35">
        <f t="shared" ref="CY6:DG6" si="11">IF(CY7="",NA(),CY7)</f>
        <v>57.48</v>
      </c>
      <c r="CZ6" s="35">
        <f t="shared" si="11"/>
        <v>58.71</v>
      </c>
      <c r="DA6" s="35">
        <f t="shared" si="11"/>
        <v>58.83</v>
      </c>
      <c r="DB6" s="35">
        <f t="shared" si="11"/>
        <v>59.13</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23019</v>
      </c>
      <c r="D7" s="37">
        <v>47</v>
      </c>
      <c r="E7" s="37">
        <v>17</v>
      </c>
      <c r="F7" s="37">
        <v>6</v>
      </c>
      <c r="G7" s="37">
        <v>0</v>
      </c>
      <c r="H7" s="37" t="s">
        <v>97</v>
      </c>
      <c r="I7" s="37" t="s">
        <v>98</v>
      </c>
      <c r="J7" s="37" t="s">
        <v>99</v>
      </c>
      <c r="K7" s="37" t="s">
        <v>100</v>
      </c>
      <c r="L7" s="37" t="s">
        <v>101</v>
      </c>
      <c r="M7" s="37" t="s">
        <v>102</v>
      </c>
      <c r="N7" s="38" t="s">
        <v>103</v>
      </c>
      <c r="O7" s="38" t="s">
        <v>104</v>
      </c>
      <c r="P7" s="38">
        <v>16.350000000000001</v>
      </c>
      <c r="Q7" s="38">
        <v>100</v>
      </c>
      <c r="R7" s="38">
        <v>2980</v>
      </c>
      <c r="S7" s="38">
        <v>11092</v>
      </c>
      <c r="T7" s="38">
        <v>217.09</v>
      </c>
      <c r="U7" s="38">
        <v>51.09</v>
      </c>
      <c r="V7" s="38">
        <v>1801</v>
      </c>
      <c r="W7" s="38">
        <v>0.85</v>
      </c>
      <c r="X7" s="38">
        <v>2118.8200000000002</v>
      </c>
      <c r="Y7" s="38">
        <v>37.799999999999997</v>
      </c>
      <c r="Z7" s="38">
        <v>37.07</v>
      </c>
      <c r="AA7" s="38">
        <v>35.51</v>
      </c>
      <c r="AB7" s="38">
        <v>87.8</v>
      </c>
      <c r="AC7" s="38">
        <v>71.36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8105.86</v>
      </c>
      <c r="BG7" s="38">
        <v>7527.52</v>
      </c>
      <c r="BH7" s="38">
        <v>4522.0600000000004</v>
      </c>
      <c r="BI7" s="38">
        <v>2733.46</v>
      </c>
      <c r="BJ7" s="38">
        <v>0</v>
      </c>
      <c r="BK7" s="38">
        <v>1741.94</v>
      </c>
      <c r="BL7" s="38">
        <v>1029.24</v>
      </c>
      <c r="BM7" s="38">
        <v>1063.93</v>
      </c>
      <c r="BN7" s="38">
        <v>1060.8599999999999</v>
      </c>
      <c r="BO7" s="38">
        <v>1006.65</v>
      </c>
      <c r="BP7" s="38">
        <v>973.2</v>
      </c>
      <c r="BQ7" s="38">
        <v>10.82</v>
      </c>
      <c r="BR7" s="38">
        <v>10.89</v>
      </c>
      <c r="BS7" s="38">
        <v>16.46</v>
      </c>
      <c r="BT7" s="38">
        <v>33.799999999999997</v>
      </c>
      <c r="BU7" s="38">
        <v>38.950000000000003</v>
      </c>
      <c r="BV7" s="38">
        <v>33.86</v>
      </c>
      <c r="BW7" s="38">
        <v>43.13</v>
      </c>
      <c r="BX7" s="38">
        <v>46.26</v>
      </c>
      <c r="BY7" s="38">
        <v>45.81</v>
      </c>
      <c r="BZ7" s="38">
        <v>43.43</v>
      </c>
      <c r="CA7" s="38">
        <v>45.14</v>
      </c>
      <c r="CB7" s="38">
        <v>1413.15</v>
      </c>
      <c r="CC7" s="38">
        <v>1389.38</v>
      </c>
      <c r="CD7" s="38">
        <v>925.58</v>
      </c>
      <c r="CE7" s="38">
        <v>443.62</v>
      </c>
      <c r="CF7" s="38">
        <v>402.8</v>
      </c>
      <c r="CG7" s="38">
        <v>510.15</v>
      </c>
      <c r="CH7" s="38">
        <v>392.03</v>
      </c>
      <c r="CI7" s="38">
        <v>376.4</v>
      </c>
      <c r="CJ7" s="38">
        <v>383.92</v>
      </c>
      <c r="CK7" s="38">
        <v>400.44</v>
      </c>
      <c r="CL7" s="38">
        <v>377.19</v>
      </c>
      <c r="CM7" s="38">
        <v>21.11</v>
      </c>
      <c r="CN7" s="38">
        <v>22.7</v>
      </c>
      <c r="CO7" s="38">
        <v>21.68</v>
      </c>
      <c r="CP7" s="38">
        <v>22.47</v>
      </c>
      <c r="CQ7" s="38">
        <v>22.81</v>
      </c>
      <c r="CR7" s="38">
        <v>29.86</v>
      </c>
      <c r="CS7" s="38">
        <v>35.64</v>
      </c>
      <c r="CT7" s="38">
        <v>33.729999999999997</v>
      </c>
      <c r="CU7" s="38">
        <v>33.21</v>
      </c>
      <c r="CV7" s="38">
        <v>32.229999999999997</v>
      </c>
      <c r="CW7" s="38">
        <v>33.69</v>
      </c>
      <c r="CX7" s="38">
        <v>62.57</v>
      </c>
      <c r="CY7" s="38">
        <v>57.48</v>
      </c>
      <c r="CZ7" s="38">
        <v>58.71</v>
      </c>
      <c r="DA7" s="38">
        <v>58.83</v>
      </c>
      <c r="DB7" s="38">
        <v>59.13</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2020-01-20T05:08:16Z</cp:lastPrinted>
  <dcterms:created xsi:type="dcterms:W3CDTF">2019-12-05T05:24:38Z</dcterms:created>
  <dcterms:modified xsi:type="dcterms:W3CDTF">2020-02-06T07:35:25Z</dcterms:modified>
  <cp:category/>
</cp:coreProperties>
</file>