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7CB56A4B-C5D3-4CB7-848C-98C717DC9E24}" xr6:coauthVersionLast="44" xr6:coauthVersionMax="44" xr10:uidLastSave="{00000000-0000-0000-0000-000000000000}"/>
  <workbookProtection workbookAlgorithmName="SHA-512" workbookHashValue="7waRablVBdMfdISk2Bhun2gTdbzQqriG6/+I6RSncN/o2hPoJu7lJ9njgtyZ2D0b641uEzNZvAoSwJwe8fiYpQ==" workbookSaltValue="5L2I6GWts40bZw5Yi5qwt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<sst xmlns="http://schemas.openxmlformats.org/spreadsheetml/2006/main" count="220" uniqueCount="108">
  <si>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</si>
  <si>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</si>
  <si>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</si>
  <si>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</si>
  <si>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</si>
  <si>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</si>
  <si>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</si>
  <si>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</si>
  <si>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</si>
  <si>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</si>
  <si>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</si>
  <si>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</si>
  <si>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</si>
  <si>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</si>
  <si>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</si>
  <si>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</si>
  <si>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</si>
  <si>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</si>
  <si>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</si>
  <si>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</si>
  <si>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</si>
  <si>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</si>
  <si>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</si>
  <si>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</si>
  <si>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</si>
  <si>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</si>
  <si>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</si>
  <si>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</si>
  <si>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</si>
  <si>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</si>
  <si>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</si>
  <si>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</si>
  <si>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</si>
  <si>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</si>
  <si>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</si>
  <si>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</si>
  <si>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</si>
  <si>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</si>
  <si>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</si>
  <si>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</si>
  <si>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</si>
  <si>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</si>
  <si>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</si>
  <si>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</si>
  <si>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</si>
  <si>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</si>
  <si>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</si>
  <si>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</si>
  <si>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</si>
  <si>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</si>
  <si>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</si>
  <si>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</si>
  <si>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</si>
  <si>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</si>
  <si>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</si>
  <si>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</si>
  <si>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</si>
  <si>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</si>
  <si>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</si>
  <si>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</si>
  <si>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</si>
  <si>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</si>
  <si>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</si>
  <si>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</si>
  <si>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</si>
  <si>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</si>
  <si>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</si>
  <si>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</si>
  <si>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</si>
  <si>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</si>
  <si>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</si>
  <si>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</si>
  <si>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</si>
  <si>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</si>
  <si>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</si>
  <si>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</si>
  <si>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</si>
  <si>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</si>
  <si>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</si>
  <si>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</si>
  <si>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</si>
  <si>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</si>
  <si>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</si>
  <si>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</si>
  <si>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</si>
  <si>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</si>
  <si>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</si>
  <si>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</si>
  <si>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</si>
  <si>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</si>
  <si>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</si>
  <si>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</si>
  <si>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</si>
  <si>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</si>
  <si>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</si>
  <si>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</si>
  <si>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</si>
  <si>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</si>
  <si>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</si>
  <si>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</si>
  <si>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</si>
  <si>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</si>
  <si>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</si>
  <si>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</si>
  <si>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</si>
  <si>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管路更新率は上昇しましたが、管路経年化率は、類似団体と比較して高水準となっていることから、耐用年数を超えた管路延長の割合が多い状況となっております。
今後は、経営状況を見極めながら、計画的かつ効率的に管路の更新を進めていく必要があります。</t>
    <rPh sb="0" eb="2">
      <t>カンロ</t>
    </rPh>
    <rPh sb="2" eb="4">
      <t>コウシン</t>
    </rPh>
    <rPh sb="4" eb="5">
      <t>リツ</t>
    </rPh>
    <rPh sb="6" eb="8">
      <t>ジョウショウ</t>
    </rPh>
    <rPh sb="14" eb="18">
      <t>カンロケイネン</t>
    </rPh>
    <rPh sb="18" eb="19">
      <t>カ</t>
    </rPh>
    <rPh sb="19" eb="20">
      <t>リツ</t>
    </rPh>
    <rPh sb="22" eb="24">
      <t>ルイジ</t>
    </rPh>
    <rPh sb="24" eb="26">
      <t>ダンタイ</t>
    </rPh>
    <rPh sb="27" eb="29">
      <t>ヒカク</t>
    </rPh>
    <rPh sb="31" eb="34">
      <t>コウスイジュン</t>
    </rPh>
    <rPh sb="45" eb="49">
      <t>タイヨウネンスウ</t>
    </rPh>
    <rPh sb="50" eb="51">
      <t>コ</t>
    </rPh>
    <rPh sb="53" eb="55">
      <t>カンロ</t>
    </rPh>
    <rPh sb="55" eb="57">
      <t>エンチョウ</t>
    </rPh>
    <rPh sb="58" eb="60">
      <t>ワリアイ</t>
    </rPh>
    <rPh sb="61" eb="62">
      <t>オオ</t>
    </rPh>
    <rPh sb="63" eb="65">
      <t>ジョウキョウ</t>
    </rPh>
    <rPh sb="75" eb="77">
      <t>コンゴ</t>
    </rPh>
    <rPh sb="79" eb="81">
      <t>ケイエイ</t>
    </rPh>
    <rPh sb="81" eb="83">
      <t>ジョウキョウ</t>
    </rPh>
    <rPh sb="84" eb="86">
      <t>ミキワ</t>
    </rPh>
    <rPh sb="91" eb="94">
      <t>ケイカクテキ</t>
    </rPh>
    <rPh sb="96" eb="99">
      <t>コウリツテキ</t>
    </rPh>
    <rPh sb="100" eb="102">
      <t>カンロ</t>
    </rPh>
    <rPh sb="103" eb="105">
      <t>コウシン</t>
    </rPh>
    <rPh sb="106" eb="107">
      <t>スス</t>
    </rPh>
    <rPh sb="111" eb="113">
      <t>ヒツヨウ</t>
    </rPh>
    <phoneticPr fontId="4"/>
  </si>
  <si>
    <t xml:space="preserve">経営の健全性・効率性は、概ね良好な状況となってはおりますが、人口減少や節水機器の普及などにより、給水収益の減少は避けれれない状況となっております。
また、設備の更新を行うために、企業債に大きく依存している状況です。
この状況を改善し、将来にわたり安全で強靭ないつまでも利用できる水道の実現のため、引続き経費の見直しによる費用の抑制に努めるとともに、将来の企業債依存度を減らすためにも、定期的に料金設定の見直しを行う必要があります。
</t>
    <rPh sb="117" eb="119">
      <t>ショウライ</t>
    </rPh>
    <rPh sb="123" eb="125">
      <t>アンゼン</t>
    </rPh>
    <rPh sb="126" eb="128">
      <t>キョウジン</t>
    </rPh>
    <rPh sb="134" eb="136">
      <t>リヨウ</t>
    </rPh>
    <rPh sb="139" eb="141">
      <t>スイドウ</t>
    </rPh>
    <rPh sb="142" eb="144">
      <t>ジツゲン</t>
    </rPh>
    <rPh sb="151" eb="153">
      <t>ケイヒ</t>
    </rPh>
    <rPh sb="160" eb="162">
      <t>ヒヨウ</t>
    </rPh>
    <rPh sb="163" eb="165">
      <t>ヨクセイ</t>
    </rPh>
    <rPh sb="174" eb="176">
      <t>ショウライ</t>
    </rPh>
    <rPh sb="177" eb="179">
      <t>キギョウ</t>
    </rPh>
    <rPh sb="179" eb="180">
      <t>サイ</t>
    </rPh>
    <rPh sb="192" eb="195">
      <t>テイキテキ</t>
    </rPh>
    <rPh sb="201" eb="203">
      <t>ミナオ</t>
    </rPh>
    <phoneticPr fontId="4"/>
  </si>
  <si>
    <t>経常収支比率は、類似団体平均値を上回り、料金回収率も上昇しており、費用抑制の効果が現れています。
流動比率は、未払金の増加に伴う流動負債の増加により、前年度と比較して比率は低下したものの、基準となる１００％以上は維持されており、事業を円滑に実施するための支払能力は、確保されております。
企業債残高対給水収益比率は、継続事業である配水場整備の財源を企業債に依存していることから、増加しております。
施設利用率は高水準を維持しておりますが、有収率は依然として低く、原因を特定してその対策を講じる必要があります。</t>
    <rPh sb="0" eb="2">
      <t>ケイジョウ</t>
    </rPh>
    <rPh sb="2" eb="6">
      <t>シュウシヒリツ</t>
    </rPh>
    <rPh sb="8" eb="12">
      <t>ルイジダンタイ</t>
    </rPh>
    <rPh sb="12" eb="15">
      <t>ヘイキンチ</t>
    </rPh>
    <rPh sb="16" eb="18">
      <t>ウワマワ</t>
    </rPh>
    <rPh sb="20" eb="22">
      <t>リョウキン</t>
    </rPh>
    <rPh sb="22" eb="24">
      <t>カイシュウ</t>
    </rPh>
    <rPh sb="24" eb="25">
      <t>リツ</t>
    </rPh>
    <rPh sb="26" eb="28">
      <t>ジョウショウ</t>
    </rPh>
    <rPh sb="33" eb="35">
      <t>ヒヨウ</t>
    </rPh>
    <rPh sb="35" eb="37">
      <t>ヨクセイ</t>
    </rPh>
    <rPh sb="38" eb="40">
      <t>コウカ</t>
    </rPh>
    <rPh sb="41" eb="42">
      <t>アラワ</t>
    </rPh>
    <rPh sb="49" eb="51">
      <t>リュウドウ</t>
    </rPh>
    <rPh sb="51" eb="53">
      <t>ヒリツ</t>
    </rPh>
    <rPh sb="55" eb="58">
      <t>ミバライキン</t>
    </rPh>
    <rPh sb="59" eb="61">
      <t>ゾウカ</t>
    </rPh>
    <rPh sb="62" eb="63">
      <t>トモナ</t>
    </rPh>
    <rPh sb="64" eb="66">
      <t>リュウドウ</t>
    </rPh>
    <rPh sb="66" eb="68">
      <t>フサイ</t>
    </rPh>
    <rPh sb="69" eb="71">
      <t>ゾウカ</t>
    </rPh>
    <rPh sb="75" eb="78">
      <t>ゼンネンド</t>
    </rPh>
    <rPh sb="79" eb="81">
      <t>ヒカク</t>
    </rPh>
    <rPh sb="83" eb="85">
      <t>ヒリツ</t>
    </rPh>
    <rPh sb="86" eb="88">
      <t>テイカ</t>
    </rPh>
    <rPh sb="94" eb="96">
      <t>キジュン</t>
    </rPh>
    <rPh sb="103" eb="105">
      <t>イジョウ</t>
    </rPh>
    <rPh sb="106" eb="108">
      <t>イジ</t>
    </rPh>
    <rPh sb="114" eb="116">
      <t>ジギョウ</t>
    </rPh>
    <rPh sb="117" eb="119">
      <t>エンカツ</t>
    </rPh>
    <rPh sb="120" eb="122">
      <t>ジッシ</t>
    </rPh>
    <rPh sb="127" eb="129">
      <t>シハライ</t>
    </rPh>
    <rPh sb="129" eb="131">
      <t>ノウリョク</t>
    </rPh>
    <rPh sb="133" eb="135">
      <t>カクホ</t>
    </rPh>
    <rPh sb="144" eb="146">
      <t>キギョウ</t>
    </rPh>
    <rPh sb="146" eb="147">
      <t>サイ</t>
    </rPh>
    <rPh sb="147" eb="149">
      <t>ザンダカ</t>
    </rPh>
    <rPh sb="149" eb="150">
      <t>タイ</t>
    </rPh>
    <rPh sb="150" eb="154">
      <t>キュウスイシュウエキ</t>
    </rPh>
    <rPh sb="154" eb="156">
      <t>ヒリツ</t>
    </rPh>
    <rPh sb="158" eb="162">
      <t>ケイゾクジギョウ</t>
    </rPh>
    <rPh sb="165" eb="167">
      <t>ハイスイ</t>
    </rPh>
    <rPh sb="167" eb="168">
      <t>ジョウ</t>
    </rPh>
    <rPh sb="168" eb="170">
      <t>セイビ</t>
    </rPh>
    <rPh sb="171" eb="173">
      <t>ザイゲン</t>
    </rPh>
    <rPh sb="174" eb="176">
      <t>キギョウ</t>
    </rPh>
    <rPh sb="176" eb="177">
      <t>サイ</t>
    </rPh>
    <rPh sb="178" eb="180">
      <t>イゾン</t>
    </rPh>
    <rPh sb="189" eb="191">
      <t>ゾウカ</t>
    </rPh>
    <rPh sb="199" eb="201">
      <t>シセツ</t>
    </rPh>
    <rPh sb="201" eb="203">
      <t>リヨウ</t>
    </rPh>
    <rPh sb="203" eb="204">
      <t>リツ</t>
    </rPh>
    <rPh sb="205" eb="208">
      <t>コウスイジュン</t>
    </rPh>
    <rPh sb="209" eb="211">
      <t>イジ</t>
    </rPh>
    <rPh sb="219" eb="222">
      <t>ユウシュウリツ</t>
    </rPh>
    <rPh sb="223" eb="225">
      <t>イゼン</t>
    </rPh>
    <rPh sb="228" eb="229">
      <t>ヒク</t>
    </rPh>
    <rPh sb="231" eb="233">
      <t>ゲンイン</t>
    </rPh>
    <rPh sb="234" eb="236">
      <t>トクテイ</t>
    </rPh>
    <rPh sb="240" eb="242">
      <t>タイサク</t>
    </rPh>
    <rPh sb="243" eb="244">
      <t>コウ</t>
    </rPh>
    <rPh sb="246" eb="2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</si>
</sst>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1.1299999999999999</c:v>
                </c:pt>
                <c:pt idx="1">
                  <c:v>0.73</c:v>
                </c:pt>
                <c:pt idx="2">
                  <c:v>1.02</c:v>
                </c:pt>
                <c:pt idx="3">
                  <c:v>0.56999999999999995</c:v>
                </c:pt>
                <c:pt idx="4">
                  <c:v>0.69</c:v>
                </c:pt>
              </c:numCache>
            </c:numRef>
          </c:val>
          <c:extLst>
            <c:ext xmlns:c16="http://schemas.microsoft.com/office/drawing/2014/chart" uri="{C3380CC4-5D6E-409C-BE32-E72D297353CC}">
              <c16:uniqueId val="{00000000-BE43-4207-A806-2E0B3522E53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BE43-4207-A806-2E0B3522E53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72.010000000000005</c:v>
                </c:pt>
                <c:pt idx="1">
                  <c:v>78.099999999999994</c:v>
                </c:pt>
                <c:pt idx="2">
                  <c:v>77.28</c:v>
                </c:pt>
                <c:pt idx="3">
                  <c:v>77.17</c:v>
                </c:pt>
                <c:pt idx="4">
                  <c:v>76.599999999999994</c:v>
                </c:pt>
              </c:numCache>
            </c:numRef>
          </c:val>
          <c:extLst>
            <c:ext xmlns:c16="http://schemas.microsoft.com/office/drawing/2014/chart" uri="{C3380CC4-5D6E-409C-BE32-E72D297353CC}">
              <c16:uniqueId val="{00000000-1D80-4FB4-A987-92AF045BB30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1D80-4FB4-A987-92AF045BB30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c:v>
                </c:pt>
                <c:pt idx="1">
                  <c:v>82.1</c:v>
                </c:pt>
                <c:pt idx="2">
                  <c:v>82</c:v>
                </c:pt>
                <c:pt idx="3">
                  <c:v>81.900000000000006</c:v>
                </c:pt>
                <c:pt idx="4">
                  <c:v>81.8</c:v>
                </c:pt>
              </c:numCache>
            </c:numRef>
          </c:val>
          <c:extLst>
            <c:ext xmlns:c16="http://schemas.microsoft.com/office/drawing/2014/chart" uri="{C3380CC4-5D6E-409C-BE32-E72D297353CC}">
              <c16:uniqueId val="{00000000-1806-4C41-8499-A1FA24B5D83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1806-4C41-8499-A1FA24B5D83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101.23</c:v>
                </c:pt>
                <c:pt idx="1">
                  <c:v>106.81</c:v>
                </c:pt>
                <c:pt idx="2">
                  <c:v>107.27</c:v>
                </c:pt>
                <c:pt idx="3">
                  <c:v>108.67</c:v>
                </c:pt>
                <c:pt idx="4">
                  <c:v>111.31</c:v>
                </c:pt>
              </c:numCache>
            </c:numRef>
          </c:val>
          <c:extLst>
            <c:ext xmlns:c16="http://schemas.microsoft.com/office/drawing/2014/chart" uri="{C3380CC4-5D6E-409C-BE32-E72D297353CC}">
              <c16:uniqueId val="{00000000-24F7-4F26-AD12-974914D980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24F7-4F26-AD12-974914D980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40.619999999999997</c:v>
                </c:pt>
                <c:pt idx="1">
                  <c:v>41.96</c:v>
                </c:pt>
                <c:pt idx="2">
                  <c:v>43.39</c:v>
                </c:pt>
                <c:pt idx="3">
                  <c:v>44.92</c:v>
                </c:pt>
                <c:pt idx="4">
                  <c:v>45.92</c:v>
                </c:pt>
              </c:numCache>
            </c:numRef>
          </c:val>
          <c:extLst>
            <c:ext xmlns:c16="http://schemas.microsoft.com/office/drawing/2014/chart" uri="{C3380CC4-5D6E-409C-BE32-E72D297353CC}">
              <c16:uniqueId val="{00000000-E607-4F26-9B47-DDDD1E99455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E607-4F26-9B47-DDDD1E99455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15.47</c:v>
                </c:pt>
                <c:pt idx="1">
                  <c:v>22.92</c:v>
                </c:pt>
                <c:pt idx="2">
                  <c:v>28.44</c:v>
                </c:pt>
                <c:pt idx="3">
                  <c:v>27.96</c:v>
                </c:pt>
                <c:pt idx="4">
                  <c:v>29.56</c:v>
                </c:pt>
              </c:numCache>
            </c:numRef>
          </c:val>
          <c:extLst>
            <c:ext xmlns:c16="http://schemas.microsoft.com/office/drawing/2014/chart" uri="{C3380CC4-5D6E-409C-BE32-E72D297353CC}">
              <c16:uniqueId val="{00000000-327D-4BF2-B647-897B2232AC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327D-4BF2-B647-897B2232AC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C1-4BD5-AEC8-A4D397F496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47C1-4BD5-AEC8-A4D397F496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287.89</c:v>
                </c:pt>
                <c:pt idx="1">
                  <c:v>308.63</c:v>
                </c:pt>
                <c:pt idx="2">
                  <c:v>268.93</c:v>
                </c:pt>
                <c:pt idx="3">
                  <c:v>359.16</c:v>
                </c:pt>
                <c:pt idx="4">
                  <c:v>239.03</c:v>
                </c:pt>
              </c:numCache>
            </c:numRef>
          </c:val>
          <c:extLst>
            <c:ext xmlns:c16="http://schemas.microsoft.com/office/drawing/2014/chart" uri="{C3380CC4-5D6E-409C-BE32-E72D297353CC}">
              <c16:uniqueId val="{00000000-BB20-4A4C-A38D-3E0D2EEAAD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BB20-4A4C-A38D-3E0D2EEAAD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387.81</c:v>
                </c:pt>
                <c:pt idx="1">
                  <c:v>390.88</c:v>
                </c:pt>
                <c:pt idx="2">
                  <c:v>394.83</c:v>
                </c:pt>
                <c:pt idx="3">
                  <c:v>394.97</c:v>
                </c:pt>
                <c:pt idx="4">
                  <c:v>415.26</c:v>
                </c:pt>
              </c:numCache>
            </c:numRef>
          </c:val>
          <c:extLst>
            <c:ext xmlns:c16="http://schemas.microsoft.com/office/drawing/2014/chart" uri="{C3380CC4-5D6E-409C-BE32-E72D297353CC}">
              <c16:uniqueId val="{00000000-1576-4B10-B3FB-79C2E2239D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1576-4B10-B3FB-79C2E2239D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95.91</c:v>
                </c:pt>
                <c:pt idx="1">
                  <c:v>103</c:v>
                </c:pt>
                <c:pt idx="2">
                  <c:v>102.79</c:v>
                </c:pt>
                <c:pt idx="3">
                  <c:v>104.32</c:v>
                </c:pt>
                <c:pt idx="4">
                  <c:v>106.71</c:v>
                </c:pt>
              </c:numCache>
            </c:numRef>
          </c:val>
          <c:extLst>
            <c:ext xmlns:c16="http://schemas.microsoft.com/office/drawing/2014/chart" uri="{C3380CC4-5D6E-409C-BE32-E72D297353CC}">
              <c16:uniqueId val="{00000000-CA32-4961-A39F-697E6EC2E96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CA32-4961-A39F-697E6EC2E96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150.59</c:v>
                </c:pt>
                <c:pt idx="1">
                  <c:v>140.34</c:v>
                </c:pt>
                <c:pt idx="2">
                  <c:v>141.35</c:v>
                </c:pt>
                <c:pt idx="3">
                  <c:v>139.31</c:v>
                </c:pt>
                <c:pt idx="4">
                  <c:v>136.62</c:v>
                </c:pt>
              </c:numCache>
            </c:numRef>
          </c:val>
          <c:extLst>
            <c:ext xmlns:c16="http://schemas.microsoft.com/office/drawing/2014/chart" uri="{C3380CC4-5D6E-409C-BE32-E72D297353CC}">
              <c16:uniqueId val="{00000000-5C80-4FA6-883A-219D64B624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5C80-4FA6-883A-219D64B624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 zoomScaleNormal="100" workbookViewId="0">
      <selection activeCell="AW13" sqref="AW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三沢市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40051</v>
      </c>
      <c r="AM8" s="70"/>
      <c r="AN8" s="70"/>
      <c r="AO8" s="70"/>
      <c r="AP8" s="70"/>
      <c r="AQ8" s="70"/>
      <c r="AR8" s="70"/>
      <c r="AS8" s="70"/>
      <c r="AT8" s="66">
        <f>データ!$S$6</f>
        <v>119.87</v>
      </c>
      <c r="AU8" s="67"/>
      <c r="AV8" s="67"/>
      <c r="AW8" s="67"/>
      <c r="AX8" s="67"/>
      <c r="AY8" s="67"/>
      <c r="AZ8" s="67"/>
      <c r="BA8" s="67"/>
      <c r="BB8" s="69">
        <f>データ!$T$6</f>
        <v>334.12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74.36</v>
      </c>
      <c r="J10" s="67"/>
      <c r="K10" s="67"/>
      <c r="L10" s="67"/>
      <c r="M10" s="67"/>
      <c r="N10" s="67"/>
      <c r="O10" s="68"/>
      <c r="P10" s="69">
        <f>データ!$P$6</f>
        <v>100</v>
      </c>
      <c r="Q10" s="69"/>
      <c r="R10" s="69"/>
      <c r="S10" s="69"/>
      <c r="T10" s="69"/>
      <c r="U10" s="69"/>
      <c r="V10" s="69"/>
      <c r="W10" s="70">
        <f>データ!$Q$6</f>
        <v>2590</v>
      </c>
      <c r="X10" s="70"/>
      <c r="Y10" s="70"/>
      <c r="Z10" s="70"/>
      <c r="AA10" s="70"/>
      <c r="AB10" s="70"/>
      <c r="AC10" s="70"/>
      <c r="AD10" s="2"/>
      <c r="AE10" s="2"/>
      <c r="AF10" s="2"/>
      <c r="AG10" s="2"/>
      <c r="AH10" s="4"/>
      <c r="AI10" s="4"/>
      <c r="AJ10" s="4"/>
      <c r="AK10" s="4"/>
      <c r="AL10" s="70">
        <f>データ!$U$6</f>
        <v>39583</v>
      </c>
      <c r="AM10" s="70"/>
      <c r="AN10" s="70"/>
      <c r="AO10" s="70"/>
      <c r="AP10" s="70"/>
      <c r="AQ10" s="70"/>
      <c r="AR10" s="70"/>
      <c r="AS10" s="70"/>
      <c r="AT10" s="66">
        <f>データ!$V$6</f>
        <v>119.87</v>
      </c>
      <c r="AU10" s="67"/>
      <c r="AV10" s="67"/>
      <c r="AW10" s="67"/>
      <c r="AX10" s="67"/>
      <c r="AY10" s="67"/>
      <c r="AZ10" s="67"/>
      <c r="BA10" s="67"/>
      <c r="BB10" s="69">
        <f>データ!$W$6</f>
        <v>330.22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Lig5cjFOd4vnJXgLH4r39ILv6nYDtUd8HA4fsCvNlCNBAWAUme3pRhv399E9iQP6K5EtxOw7c8OOy4i1M0C5Q==" saltValue="ERlS9W9DnCMGvx8BPI0C0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22071</v>
      </c>
      <c r="D6" s="34">
        <f t="shared" si="3"/>
        <v>46</v>
      </c>
      <c r="E6" s="34">
        <f t="shared" si="3"/>
        <v>1</v>
      </c>
      <c r="F6" s="34">
        <f t="shared" si="3"/>
        <v>0</v>
      </c>
      <c r="G6" s="34">
        <f t="shared" si="3"/>
        <v>1</v>
      </c>
      <c r="H6" s="34" t="str">
        <f t="shared" si="3"/>
        <v>青森県　三沢市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74.36</v>
      </c>
      <c r="P6" s="35">
        <f t="shared" si="3"/>
        <v>100</v>
      </c>
      <c r="Q6" s="35">
        <f t="shared" si="3"/>
        <v>2590</v>
      </c>
      <c r="R6" s="35">
        <f t="shared" si="3"/>
        <v>40051</v>
      </c>
      <c r="S6" s="35">
        <f t="shared" si="3"/>
        <v>119.87</v>
      </c>
      <c r="T6" s="35">
        <f t="shared" si="3"/>
        <v>334.12</v>
      </c>
      <c r="U6" s="35">
        <f t="shared" si="3"/>
        <v>39583</v>
      </c>
      <c r="V6" s="35">
        <f t="shared" si="3"/>
        <v>119.87</v>
      </c>
      <c r="W6" s="35">
        <f t="shared" si="3"/>
        <v>330.22</v>
      </c>
      <c r="X6" s="36">
        <f>IF(X7="",NA(),X7)</f>
        <v>101.23</v>
      </c>
      <c r="Y6" s="36">
        <f t="shared" ref="Y6:AG6" si="4">IF(Y7="",NA(),Y7)</f>
        <v>106.81</v>
      </c>
      <c r="Z6" s="36">
        <f t="shared" si="4"/>
        <v>107.27</v>
      </c>
      <c r="AA6" s="36">
        <f t="shared" si="4"/>
        <v>108.67</v>
      </c>
      <c r="AB6" s="36">
        <f t="shared" si="4"/>
        <v>111.31</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287.89</v>
      </c>
      <c r="AU6" s="36">
        <f t="shared" ref="AU6:BC6" si="6">IF(AU7="",NA(),AU7)</f>
        <v>308.63</v>
      </c>
      <c r="AV6" s="36">
        <f t="shared" si="6"/>
        <v>268.93</v>
      </c>
      <c r="AW6" s="36">
        <f t="shared" si="6"/>
        <v>359.16</v>
      </c>
      <c r="AX6" s="36">
        <f t="shared" si="6"/>
        <v>239.03</v>
      </c>
      <c r="AY6" s="36">
        <f t="shared" si="6"/>
        <v>382.09</v>
      </c>
      <c r="AZ6" s="36">
        <f t="shared" si="6"/>
        <v>371.31</v>
      </c>
      <c r="BA6" s="36">
        <f t="shared" si="6"/>
        <v>377.63</v>
      </c>
      <c r="BB6" s="36">
        <f t="shared" si="6"/>
        <v>357.34</v>
      </c>
      <c r="BC6" s="36">
        <f t="shared" si="6"/>
        <v>366.03</v>
      </c>
      <c r="BD6" s="35" t="str">
        <f>IF(BD7="","",IF(BD7="-","【-】","【"&amp;SUBSTITUTE(TEXT(BD7,"#,##0.00"),"-","△")&amp;"】"))</f>
        <v>【261.93】</v>
      </c>
      <c r="BE6" s="36">
        <f>IF(BE7="",NA(),BE7)</f>
        <v>387.81</v>
      </c>
      <c r="BF6" s="36">
        <f t="shared" ref="BF6:BN6" si="7">IF(BF7="",NA(),BF7)</f>
        <v>390.88</v>
      </c>
      <c r="BG6" s="36">
        <f t="shared" si="7"/>
        <v>394.83</v>
      </c>
      <c r="BH6" s="36">
        <f t="shared" si="7"/>
        <v>394.97</v>
      </c>
      <c r="BI6" s="36">
        <f t="shared" si="7"/>
        <v>415.26</v>
      </c>
      <c r="BJ6" s="36">
        <f t="shared" si="7"/>
        <v>385.06</v>
      </c>
      <c r="BK6" s="36">
        <f t="shared" si="7"/>
        <v>373.09</v>
      </c>
      <c r="BL6" s="36">
        <f t="shared" si="7"/>
        <v>364.71</v>
      </c>
      <c r="BM6" s="36">
        <f t="shared" si="7"/>
        <v>373.69</v>
      </c>
      <c r="BN6" s="36">
        <f t="shared" si="7"/>
        <v>370.12</v>
      </c>
      <c r="BO6" s="35" t="str">
        <f>IF(BO7="","",IF(BO7="-","【-】","【"&amp;SUBSTITUTE(TEXT(BO7,"#,##0.00"),"-","△")&amp;"】"))</f>
        <v>【270.46】</v>
      </c>
      <c r="BP6" s="36">
        <f>IF(BP7="",NA(),BP7)</f>
        <v>95.91</v>
      </c>
      <c r="BQ6" s="36">
        <f t="shared" ref="BQ6:BY6" si="8">IF(BQ7="",NA(),BQ7)</f>
        <v>103</v>
      </c>
      <c r="BR6" s="36">
        <f t="shared" si="8"/>
        <v>102.79</v>
      </c>
      <c r="BS6" s="36">
        <f t="shared" si="8"/>
        <v>104.32</v>
      </c>
      <c r="BT6" s="36">
        <f t="shared" si="8"/>
        <v>106.71</v>
      </c>
      <c r="BU6" s="36">
        <f t="shared" si="8"/>
        <v>99.07</v>
      </c>
      <c r="BV6" s="36">
        <f t="shared" si="8"/>
        <v>99.99</v>
      </c>
      <c r="BW6" s="36">
        <f t="shared" si="8"/>
        <v>100.65</v>
      </c>
      <c r="BX6" s="36">
        <f t="shared" si="8"/>
        <v>99.87</v>
      </c>
      <c r="BY6" s="36">
        <f t="shared" si="8"/>
        <v>100.42</v>
      </c>
      <c r="BZ6" s="35" t="str">
        <f>IF(BZ7="","",IF(BZ7="-","【-】","【"&amp;SUBSTITUTE(TEXT(BZ7,"#,##0.00"),"-","△")&amp;"】"))</f>
        <v>【103.91】</v>
      </c>
      <c r="CA6" s="36">
        <f>IF(CA7="",NA(),CA7)</f>
        <v>150.59</v>
      </c>
      <c r="CB6" s="36">
        <f t="shared" ref="CB6:CJ6" si="9">IF(CB7="",NA(),CB7)</f>
        <v>140.34</v>
      </c>
      <c r="CC6" s="36">
        <f t="shared" si="9"/>
        <v>141.35</v>
      </c>
      <c r="CD6" s="36">
        <f t="shared" si="9"/>
        <v>139.31</v>
      </c>
      <c r="CE6" s="36">
        <f t="shared" si="9"/>
        <v>136.62</v>
      </c>
      <c r="CF6" s="36">
        <f t="shared" si="9"/>
        <v>173.03</v>
      </c>
      <c r="CG6" s="36">
        <f t="shared" si="9"/>
        <v>171.15</v>
      </c>
      <c r="CH6" s="36">
        <f t="shared" si="9"/>
        <v>170.19</v>
      </c>
      <c r="CI6" s="36">
        <f t="shared" si="9"/>
        <v>171.81</v>
      </c>
      <c r="CJ6" s="36">
        <f t="shared" si="9"/>
        <v>171.67</v>
      </c>
      <c r="CK6" s="35" t="str">
        <f>IF(CK7="","",IF(CK7="-","【-】","【"&amp;SUBSTITUTE(TEXT(CK7,"#,##0.00"),"-","△")&amp;"】"))</f>
        <v>【167.11】</v>
      </c>
      <c r="CL6" s="36">
        <f>IF(CL7="",NA(),CL7)</f>
        <v>72.010000000000005</v>
      </c>
      <c r="CM6" s="36">
        <f t="shared" ref="CM6:CU6" si="10">IF(CM7="",NA(),CM7)</f>
        <v>78.099999999999994</v>
      </c>
      <c r="CN6" s="36">
        <f t="shared" si="10"/>
        <v>77.28</v>
      </c>
      <c r="CO6" s="36">
        <f t="shared" si="10"/>
        <v>77.17</v>
      </c>
      <c r="CP6" s="36">
        <f t="shared" si="10"/>
        <v>76.599999999999994</v>
      </c>
      <c r="CQ6" s="36">
        <f t="shared" si="10"/>
        <v>58.58</v>
      </c>
      <c r="CR6" s="36">
        <f t="shared" si="10"/>
        <v>58.53</v>
      </c>
      <c r="CS6" s="36">
        <f t="shared" si="10"/>
        <v>59.01</v>
      </c>
      <c r="CT6" s="36">
        <f t="shared" si="10"/>
        <v>60.03</v>
      </c>
      <c r="CU6" s="36">
        <f t="shared" si="10"/>
        <v>59.74</v>
      </c>
      <c r="CV6" s="35" t="str">
        <f>IF(CV7="","",IF(CV7="-","【-】","【"&amp;SUBSTITUTE(TEXT(CV7,"#,##0.00"),"-","△")&amp;"】"))</f>
        <v>【60.27】</v>
      </c>
      <c r="CW6" s="36">
        <f>IF(CW7="",NA(),CW7)</f>
        <v>82</v>
      </c>
      <c r="CX6" s="36">
        <f t="shared" ref="CX6:DF6" si="11">IF(CX7="",NA(),CX7)</f>
        <v>82.1</v>
      </c>
      <c r="CY6" s="36">
        <f t="shared" si="11"/>
        <v>82</v>
      </c>
      <c r="CZ6" s="36">
        <f t="shared" si="11"/>
        <v>81.900000000000006</v>
      </c>
      <c r="DA6" s="36">
        <f t="shared" si="11"/>
        <v>81.8</v>
      </c>
      <c r="DB6" s="36">
        <f t="shared" si="11"/>
        <v>85.23</v>
      </c>
      <c r="DC6" s="36">
        <f t="shared" si="11"/>
        <v>85.26</v>
      </c>
      <c r="DD6" s="36">
        <f t="shared" si="11"/>
        <v>85.37</v>
      </c>
      <c r="DE6" s="36">
        <f t="shared" si="11"/>
        <v>84.81</v>
      </c>
      <c r="DF6" s="36">
        <f t="shared" si="11"/>
        <v>84.8</v>
      </c>
      <c r="DG6" s="35" t="str">
        <f>IF(DG7="","",IF(DG7="-","【-】","【"&amp;SUBSTITUTE(TEXT(DG7,"#,##0.00"),"-","△")&amp;"】"))</f>
        <v>【89.92】</v>
      </c>
      <c r="DH6" s="36">
        <f>IF(DH7="",NA(),DH7)</f>
        <v>40.619999999999997</v>
      </c>
      <c r="DI6" s="36">
        <f t="shared" ref="DI6:DQ6" si="12">IF(DI7="",NA(),DI7)</f>
        <v>41.96</v>
      </c>
      <c r="DJ6" s="36">
        <f t="shared" si="12"/>
        <v>43.39</v>
      </c>
      <c r="DK6" s="36">
        <f t="shared" si="12"/>
        <v>44.92</v>
      </c>
      <c r="DL6" s="36">
        <f t="shared" si="12"/>
        <v>45.92</v>
      </c>
      <c r="DM6" s="36">
        <f t="shared" si="12"/>
        <v>44.31</v>
      </c>
      <c r="DN6" s="36">
        <f t="shared" si="12"/>
        <v>45.75</v>
      </c>
      <c r="DO6" s="36">
        <f t="shared" si="12"/>
        <v>46.9</v>
      </c>
      <c r="DP6" s="36">
        <f t="shared" si="12"/>
        <v>47.28</v>
      </c>
      <c r="DQ6" s="36">
        <f t="shared" si="12"/>
        <v>47.66</v>
      </c>
      <c r="DR6" s="35" t="str">
        <f>IF(DR7="","",IF(DR7="-","【-】","【"&amp;SUBSTITUTE(TEXT(DR7,"#,##0.00"),"-","△")&amp;"】"))</f>
        <v>【48.85】</v>
      </c>
      <c r="DS6" s="36">
        <f>IF(DS7="",NA(),DS7)</f>
        <v>15.47</v>
      </c>
      <c r="DT6" s="36">
        <f t="shared" ref="DT6:EB6" si="13">IF(DT7="",NA(),DT7)</f>
        <v>22.92</v>
      </c>
      <c r="DU6" s="36">
        <f t="shared" si="13"/>
        <v>28.44</v>
      </c>
      <c r="DV6" s="36">
        <f t="shared" si="13"/>
        <v>27.96</v>
      </c>
      <c r="DW6" s="36">
        <f t="shared" si="13"/>
        <v>29.56</v>
      </c>
      <c r="DX6" s="36">
        <f t="shared" si="13"/>
        <v>10.09</v>
      </c>
      <c r="DY6" s="36">
        <f t="shared" si="13"/>
        <v>10.54</v>
      </c>
      <c r="DZ6" s="36">
        <f t="shared" si="13"/>
        <v>12.03</v>
      </c>
      <c r="EA6" s="36">
        <f t="shared" si="13"/>
        <v>12.19</v>
      </c>
      <c r="EB6" s="36">
        <f t="shared" si="13"/>
        <v>15.1</v>
      </c>
      <c r="EC6" s="35" t="str">
        <f>IF(EC7="","",IF(EC7="-","【-】","【"&amp;SUBSTITUTE(TEXT(EC7,"#,##0.00"),"-","△")&amp;"】"))</f>
        <v>【17.80】</v>
      </c>
      <c r="ED6" s="36">
        <f>IF(ED7="",NA(),ED7)</f>
        <v>1.1299999999999999</v>
      </c>
      <c r="EE6" s="36">
        <f t="shared" ref="EE6:EM6" si="14">IF(EE7="",NA(),EE7)</f>
        <v>0.73</v>
      </c>
      <c r="EF6" s="36">
        <f t="shared" si="14"/>
        <v>1.02</v>
      </c>
      <c r="EG6" s="36">
        <f t="shared" si="14"/>
        <v>0.56999999999999995</v>
      </c>
      <c r="EH6" s="36">
        <f t="shared" si="14"/>
        <v>0.69</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22071</v>
      </c>
      <c r="D7" s="38">
        <v>46</v>
      </c>
      <c r="E7" s="38">
        <v>1</v>
      </c>
      <c r="F7" s="38">
        <v>0</v>
      </c>
      <c r="G7" s="38">
        <v>1</v>
      </c>
      <c r="H7" s="38" t="s">
        <v>93</v>
      </c>
      <c r="I7" s="38" t="s">
        <v>94</v>
      </c>
      <c r="J7" s="38" t="s">
        <v>95</v>
      </c>
      <c r="K7" s="38" t="s">
        <v>96</v>
      </c>
      <c r="L7" s="38" t="s">
        <v>97</v>
      </c>
      <c r="M7" s="38" t="s">
        <v>98</v>
      </c>
      <c r="N7" s="39" t="s">
        <v>99</v>
      </c>
      <c r="O7" s="39">
        <v>74.36</v>
      </c>
      <c r="P7" s="39">
        <v>100</v>
      </c>
      <c r="Q7" s="39">
        <v>2590</v>
      </c>
      <c r="R7" s="39">
        <v>40051</v>
      </c>
      <c r="S7" s="39">
        <v>119.87</v>
      </c>
      <c r="T7" s="39">
        <v>334.12</v>
      </c>
      <c r="U7" s="39">
        <v>39583</v>
      </c>
      <c r="V7" s="39">
        <v>119.87</v>
      </c>
      <c r="W7" s="39">
        <v>330.22</v>
      </c>
      <c r="X7" s="39">
        <v>101.23</v>
      </c>
      <c r="Y7" s="39">
        <v>106.81</v>
      </c>
      <c r="Z7" s="39">
        <v>107.27</v>
      </c>
      <c r="AA7" s="39">
        <v>108.67</v>
      </c>
      <c r="AB7" s="39">
        <v>111.31</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287.89</v>
      </c>
      <c r="AU7" s="39">
        <v>308.63</v>
      </c>
      <c r="AV7" s="39">
        <v>268.93</v>
      </c>
      <c r="AW7" s="39">
        <v>359.16</v>
      </c>
      <c r="AX7" s="39">
        <v>239.03</v>
      </c>
      <c r="AY7" s="39">
        <v>382.09</v>
      </c>
      <c r="AZ7" s="39">
        <v>371.31</v>
      </c>
      <c r="BA7" s="39">
        <v>377.63</v>
      </c>
      <c r="BB7" s="39">
        <v>357.34</v>
      </c>
      <c r="BC7" s="39">
        <v>366.03</v>
      </c>
      <c r="BD7" s="39">
        <v>261.93</v>
      </c>
      <c r="BE7" s="39">
        <v>387.81</v>
      </c>
      <c r="BF7" s="39">
        <v>390.88</v>
      </c>
      <c r="BG7" s="39">
        <v>394.83</v>
      </c>
      <c r="BH7" s="39">
        <v>394.97</v>
      </c>
      <c r="BI7" s="39">
        <v>415.26</v>
      </c>
      <c r="BJ7" s="39">
        <v>385.06</v>
      </c>
      <c r="BK7" s="39">
        <v>373.09</v>
      </c>
      <c r="BL7" s="39">
        <v>364.71</v>
      </c>
      <c r="BM7" s="39">
        <v>373.69</v>
      </c>
      <c r="BN7" s="39">
        <v>370.12</v>
      </c>
      <c r="BO7" s="39">
        <v>270.45999999999998</v>
      </c>
      <c r="BP7" s="39">
        <v>95.91</v>
      </c>
      <c r="BQ7" s="39">
        <v>103</v>
      </c>
      <c r="BR7" s="39">
        <v>102.79</v>
      </c>
      <c r="BS7" s="39">
        <v>104.32</v>
      </c>
      <c r="BT7" s="39">
        <v>106.71</v>
      </c>
      <c r="BU7" s="39">
        <v>99.07</v>
      </c>
      <c r="BV7" s="39">
        <v>99.99</v>
      </c>
      <c r="BW7" s="39">
        <v>100.65</v>
      </c>
      <c r="BX7" s="39">
        <v>99.87</v>
      </c>
      <c r="BY7" s="39">
        <v>100.42</v>
      </c>
      <c r="BZ7" s="39">
        <v>103.91</v>
      </c>
      <c r="CA7" s="39">
        <v>150.59</v>
      </c>
      <c r="CB7" s="39">
        <v>140.34</v>
      </c>
      <c r="CC7" s="39">
        <v>141.35</v>
      </c>
      <c r="CD7" s="39">
        <v>139.31</v>
      </c>
      <c r="CE7" s="39">
        <v>136.62</v>
      </c>
      <c r="CF7" s="39">
        <v>173.03</v>
      </c>
      <c r="CG7" s="39">
        <v>171.15</v>
      </c>
      <c r="CH7" s="39">
        <v>170.19</v>
      </c>
      <c r="CI7" s="39">
        <v>171.81</v>
      </c>
      <c r="CJ7" s="39">
        <v>171.67</v>
      </c>
      <c r="CK7" s="39">
        <v>167.11</v>
      </c>
      <c r="CL7" s="39">
        <v>72.010000000000005</v>
      </c>
      <c r="CM7" s="39">
        <v>78.099999999999994</v>
      </c>
      <c r="CN7" s="39">
        <v>77.28</v>
      </c>
      <c r="CO7" s="39">
        <v>77.17</v>
      </c>
      <c r="CP7" s="39">
        <v>76.599999999999994</v>
      </c>
      <c r="CQ7" s="39">
        <v>58.58</v>
      </c>
      <c r="CR7" s="39">
        <v>58.53</v>
      </c>
      <c r="CS7" s="39">
        <v>59.01</v>
      </c>
      <c r="CT7" s="39">
        <v>60.03</v>
      </c>
      <c r="CU7" s="39">
        <v>59.74</v>
      </c>
      <c r="CV7" s="39">
        <v>60.27</v>
      </c>
      <c r="CW7" s="39">
        <v>82</v>
      </c>
      <c r="CX7" s="39">
        <v>82.1</v>
      </c>
      <c r="CY7" s="39">
        <v>82</v>
      </c>
      <c r="CZ7" s="39">
        <v>81.900000000000006</v>
      </c>
      <c r="DA7" s="39">
        <v>81.8</v>
      </c>
      <c r="DB7" s="39">
        <v>85.23</v>
      </c>
      <c r="DC7" s="39">
        <v>85.26</v>
      </c>
      <c r="DD7" s="39">
        <v>85.37</v>
      </c>
      <c r="DE7" s="39">
        <v>84.81</v>
      </c>
      <c r="DF7" s="39">
        <v>84.8</v>
      </c>
      <c r="DG7" s="39">
        <v>89.92</v>
      </c>
      <c r="DH7" s="39">
        <v>40.619999999999997</v>
      </c>
      <c r="DI7" s="39">
        <v>41.96</v>
      </c>
      <c r="DJ7" s="39">
        <v>43.39</v>
      </c>
      <c r="DK7" s="39">
        <v>44.92</v>
      </c>
      <c r="DL7" s="39">
        <v>45.92</v>
      </c>
      <c r="DM7" s="39">
        <v>44.31</v>
      </c>
      <c r="DN7" s="39">
        <v>45.75</v>
      </c>
      <c r="DO7" s="39">
        <v>46.9</v>
      </c>
      <c r="DP7" s="39">
        <v>47.28</v>
      </c>
      <c r="DQ7" s="39">
        <v>47.66</v>
      </c>
      <c r="DR7" s="39">
        <v>48.85</v>
      </c>
      <c r="DS7" s="39">
        <v>15.47</v>
      </c>
      <c r="DT7" s="39">
        <v>22.92</v>
      </c>
      <c r="DU7" s="39">
        <v>28.44</v>
      </c>
      <c r="DV7" s="39">
        <v>27.96</v>
      </c>
      <c r="DW7" s="39">
        <v>29.56</v>
      </c>
      <c r="DX7" s="39">
        <v>10.09</v>
      </c>
      <c r="DY7" s="39">
        <v>10.54</v>
      </c>
      <c r="DZ7" s="39">
        <v>12.03</v>
      </c>
      <c r="EA7" s="39">
        <v>12.19</v>
      </c>
      <c r="EB7" s="39">
        <v>15.1</v>
      </c>
      <c r="EC7" s="39">
        <v>17.8</v>
      </c>
      <c r="ED7" s="39">
        <v>1.1299999999999999</v>
      </c>
      <c r="EE7" s="39">
        <v>0.73</v>
      </c>
      <c r="EF7" s="39">
        <v>1.02</v>
      </c>
      <c r="EG7" s="39">
        <v>0.56999999999999995</v>
      </c>
      <c r="EH7" s="39">
        <v>0.69</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2020-01-27T07:18:19Z</cp:lastPrinted>
  <dcterms:created xsi:type="dcterms:W3CDTF">2019-12-05T04:08:24Z</dcterms:created>
  <dcterms:modified xsi:type="dcterms:W3CDTF">2020-01-27T07:44:21Z</dcterms:modified>
  <cp:category/>
</cp:coreProperties>
</file>