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02管理係\下水道会計\13その他調査もの\R1\20200127経営分析表\05提出データ\022063十和田市_経営比較分析表【下水道】\"/>
    </mc:Choice>
  </mc:AlternateContent>
  <workbookProtection workbookAlgorithmName="SHA-512" workbookHashValue="fNTR3TfuuXOE+ltIVPr+CVzZxCWHBxRxn52x4rcm7wOFEHY5L8csUTba1OsrVPeOBMGl6s68QfO6Hqc8qowkxA==" workbookSaltValue="c6keYG83+OjxX2NaEpsCnA==" workbookSpinCount="100000" lockStructure="1"/>
  <bookViews>
    <workbookView xWindow="0" yWindow="0" windowWidth="28800" windowHeight="117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<sst xmlns="http://schemas.openxmlformats.org/spreadsheetml/2006/main" count="223" uniqueCount="111">
  <si>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</si>
  <si>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</si>
  <si>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</si>
  <si>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</si>
  <si>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</si>
  <si>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</si>
  <si>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</si>
  <si>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</si>
  <si>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</si>
  <si>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</si>
  <si>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</si>
  <si>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</si>
  <si>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</si>
  <si>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</si>
  <si>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</si>
  <si>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</si>
  <si>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</si>
  <si>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</si>
  <si>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</si>
  <si>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</si>
  <si>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</si>
  <si>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</si>
  <si>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</si>
  <si>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</si>
  <si>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</si>
  <si>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</si>
  <si>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</si>
  <si>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</si>
  <si>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</si>
  <si>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</si>
  <si>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</si>
  <si>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</si>
  <si>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</si>
  <si>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</si>
  <si>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</si>
  <si>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</si>
  <si>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</si>
  <si>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</si>
  <si>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</si>
  <si>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</si>
  <si>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</si>
  <si>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</si>
  <si>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</si>
  <si>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</si>
  <si>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</si>
  <si>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</si>
  <si>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</si>
  <si>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</si>
  <si>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</si>
  <si>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</si>
  <si>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</si>
  <si>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</si>
  <si>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</si>
  <si>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</si>
  <si>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</si>
  <si>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</si>
  <si>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</si>
  <si>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</si>
  <si>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</si>
  <si>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</si>
  <si>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</si>
  <si>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</si>
  <si>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</si>
  <si>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</si>
  <si>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</si>
  <si>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</si>
  <si>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</si>
  <si>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</si>
  <si>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</si>
  <si>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</si>
  <si>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</si>
  <si>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</si>
  <si>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</si>
  <si>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</si>
  <si>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</si>
  <si>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</si>
  <si>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</si>
  <si>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</si>
  <si>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</si>
  <si>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</si>
  <si>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</si>
  <si>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</si>
  <si>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</si>
  <si>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</si>
  <si>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</si>
  <si>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</si>
  <si>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</si>
  <si>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</si>
  <si>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</si>
  <si>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</si>
  <si>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</si>
  <si>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</si>
  <si>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</si>
  <si>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</si>
  <si>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</si>
  <si>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</si>
  <si>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</si>
  <si>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</si>
  <si>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</si>
  <si>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</si>
  <si>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</si>
  <si>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</si>
  <si>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</si>
  <si>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</si>
  <si>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</si>
  <si>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</si>
  <si>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</si>
  <si>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</si>
  <si>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07" eb="110">
      <t>ロウキュウカ</t>
    </rPh>
    <rPh sb="111" eb="113">
      <t>ジョウキョウ</t>
    </rPh>
    <rPh sb="129" eb="131">
      <t>ケイカク</t>
    </rPh>
    <rPh sb="132" eb="134">
      <t>サクテイ</t>
    </rPh>
    <rPh sb="139" eb="140">
      <t>モト</t>
    </rPh>
    <rPh sb="149" eb="151">
      <t>コウシン</t>
    </rPh>
    <rPh sb="152" eb="154">
      <t>カイゼン</t>
    </rPh>
    <rPh sb="154" eb="156">
      <t>コウジ</t>
    </rPh>
    <rPh sb="157" eb="158">
      <t>ト</t>
    </rPh>
    <rPh sb="159" eb="160">
      <t>ク</t>
    </rPh>
    <rPh sb="164" eb="166">
      <t>ヒツヨウ</t>
    </rPh>
    <phoneticPr fontId="4"/>
  </si>
  <si>
    <t>①経常収支比率は、ほぼ横ばいとなっていて、類似団体より低い。処理区域が小さく維持管理費用が多くなっているため、小規模の処理施設の効率的な維持管理方法等の検討が必要である。
②累積欠損金比率は、増加傾向にあり類似団体より高い。
③流動比率は、100％を超えているものの類似団体より低い。
④企業債残高０％である。
⑤経費回収率は、ほぼ横ばいであり、類似団体より低い。
⑥汚水処理原価は、ほぼ横ばいであり、類似団体より高い。処理区域が小さく維持管理費用が多くなっているため、小規模の処理施設の効率的な維持管理方法等の検討が必要である。
⑦施設利用率は、ほぼ横ばいであり、類似団体より高い。
⑧水洗化率は100％である。</t>
    <rPh sb="1" eb="3">
      <t>ケイジョウ</t>
    </rPh>
    <rPh sb="3" eb="5">
      <t>シュウシ</t>
    </rPh>
    <rPh sb="5" eb="7">
      <t>ヒリツ</t>
    </rPh>
    <rPh sb="11" eb="12">
      <t>ヨコ</t>
    </rPh>
    <rPh sb="21" eb="23">
      <t>ルイジ</t>
    </rPh>
    <rPh sb="23" eb="25">
      <t>ダンタイ</t>
    </rPh>
    <rPh sb="27" eb="28">
      <t>ヒク</t>
    </rPh>
    <rPh sb="30" eb="32">
      <t>ショリ</t>
    </rPh>
    <rPh sb="32" eb="34">
      <t>クイキ</t>
    </rPh>
    <rPh sb="35" eb="36">
      <t>チイ</t>
    </rPh>
    <rPh sb="38" eb="40">
      <t>イジ</t>
    </rPh>
    <rPh sb="40" eb="42">
      <t>カンリ</t>
    </rPh>
    <rPh sb="42" eb="44">
      <t>ヒヨウ</t>
    </rPh>
    <rPh sb="45" eb="46">
      <t>オオ</t>
    </rPh>
    <rPh sb="55" eb="58">
      <t>ショウキボ</t>
    </rPh>
    <rPh sb="59" eb="61">
      <t>ショリ</t>
    </rPh>
    <rPh sb="61" eb="63">
      <t>シセツ</t>
    </rPh>
    <rPh sb="64" eb="67">
      <t>コウリツテキ</t>
    </rPh>
    <rPh sb="68" eb="70">
      <t>イジ</t>
    </rPh>
    <rPh sb="70" eb="72">
      <t>カンリ</t>
    </rPh>
    <rPh sb="72" eb="74">
      <t>ホウホウ</t>
    </rPh>
    <rPh sb="74" eb="75">
      <t>ナド</t>
    </rPh>
    <rPh sb="76" eb="78">
      <t>ケントウ</t>
    </rPh>
    <rPh sb="79" eb="81">
      <t>ヒツヨウ</t>
    </rPh>
    <rPh sb="87" eb="89">
      <t>ルイセキ</t>
    </rPh>
    <rPh sb="89" eb="92">
      <t>ケッソンキン</t>
    </rPh>
    <rPh sb="92" eb="94">
      <t>ヒリツ</t>
    </rPh>
    <rPh sb="96" eb="98">
      <t>ゾウカ</t>
    </rPh>
    <rPh sb="98" eb="100">
      <t>ケイコウ</t>
    </rPh>
    <rPh sb="103" eb="105">
      <t>ルイジ</t>
    </rPh>
    <rPh sb="105" eb="107">
      <t>ダンタイ</t>
    </rPh>
    <rPh sb="109" eb="110">
      <t>タカ</t>
    </rPh>
    <rPh sb="114" eb="116">
      <t>リュウドウ</t>
    </rPh>
    <rPh sb="116" eb="118">
      <t>ヒリツ</t>
    </rPh>
    <rPh sb="125" eb="126">
      <t>コ</t>
    </rPh>
    <rPh sb="133" eb="135">
      <t>ルイジ</t>
    </rPh>
    <rPh sb="135" eb="137">
      <t>ダンタイ</t>
    </rPh>
    <rPh sb="139" eb="140">
      <t>ヒク</t>
    </rPh>
    <rPh sb="144" eb="146">
      <t>キギョウ</t>
    </rPh>
    <rPh sb="146" eb="147">
      <t>サイ</t>
    </rPh>
    <rPh sb="147" eb="149">
      <t>ザンダカ</t>
    </rPh>
    <rPh sb="157" eb="159">
      <t>ケイヒ</t>
    </rPh>
    <rPh sb="159" eb="161">
      <t>カイシュウ</t>
    </rPh>
    <rPh sb="161" eb="162">
      <t>リツ</t>
    </rPh>
    <rPh sb="166" eb="167">
      <t>ヨコ</t>
    </rPh>
    <rPh sb="173" eb="175">
      <t>ルイジ</t>
    </rPh>
    <rPh sb="175" eb="177">
      <t>ダンタイ</t>
    </rPh>
    <rPh sb="179" eb="180">
      <t>ヒク</t>
    </rPh>
    <rPh sb="184" eb="186">
      <t>オスイ</t>
    </rPh>
    <rPh sb="186" eb="188">
      <t>ショリ</t>
    </rPh>
    <rPh sb="188" eb="190">
      <t>ゲンカ</t>
    </rPh>
    <rPh sb="194" eb="195">
      <t>ヨコ</t>
    </rPh>
    <rPh sb="201" eb="203">
      <t>ルイジ</t>
    </rPh>
    <rPh sb="203" eb="205">
      <t>ダンタイ</t>
    </rPh>
    <rPh sb="207" eb="208">
      <t>タカ</t>
    </rPh>
    <rPh sb="267" eb="269">
      <t>シセツ</t>
    </rPh>
    <rPh sb="269" eb="272">
      <t>リヨウリツ</t>
    </rPh>
    <rPh sb="294" eb="297">
      <t>スイセンカ</t>
    </rPh>
    <rPh sb="297" eb="298">
      <t>リツ</t>
    </rPh>
    <phoneticPr fontId="4"/>
  </si>
  <si>
    <t>①有形固定資産減価償却率は年々増加しており、類似団体より高い。
②管渠老朽化率は、未だ０％であり、供用開始から24年であるため耐用年数（50年）を超えている管渠はない。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3" eb="15">
      <t>ネンネン</t>
    </rPh>
    <rPh sb="15" eb="17">
      <t>ゾウカ</t>
    </rPh>
    <rPh sb="22" eb="24">
      <t>ルイジ</t>
    </rPh>
    <rPh sb="24" eb="26">
      <t>ダンタイ</t>
    </rPh>
    <rPh sb="28" eb="29">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</si>
</sst>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07-4281-BDD0-79260F56A8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07-4281-BDD0-79260F56A8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33.33</c:v>
                </c:pt>
                <c:pt idx="1">
                  <c:v>33.33</c:v>
                </c:pt>
                <c:pt idx="2">
                  <c:v>33.33</c:v>
                </c:pt>
                <c:pt idx="3">
                  <c:v>33.33</c:v>
                </c:pt>
                <c:pt idx="4">
                  <c:v>33.33</c:v>
                </c:pt>
              </c:numCache>
            </c:numRef>
          </c:val>
          <c:extLst>
            <c:ext xmlns:c16="http://schemas.microsoft.com/office/drawing/2014/chart" uri="{C3380CC4-5D6E-409C-BE32-E72D297353CC}">
              <c16:uniqueId val="{00000000-0BF3-4BE2-97C0-15E2A9DCCE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c:ext xmlns:c16="http://schemas.microsoft.com/office/drawing/2014/chart" uri="{C3380CC4-5D6E-409C-BE32-E72D297353CC}">
              <c16:uniqueId val="{00000001-0BF3-4BE2-97C0-15E2A9DCCE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311-4639-9794-D581549837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c:ext xmlns:c16="http://schemas.microsoft.com/office/drawing/2014/chart" uri="{C3380CC4-5D6E-409C-BE32-E72D297353CC}">
              <c16:uniqueId val="{00000001-2311-4639-9794-D581549837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26.71</c:v>
                </c:pt>
                <c:pt idx="1">
                  <c:v>33.07</c:v>
                </c:pt>
                <c:pt idx="2">
                  <c:v>27.92</c:v>
                </c:pt>
                <c:pt idx="3">
                  <c:v>26.32</c:v>
                </c:pt>
                <c:pt idx="4">
                  <c:v>27.36</c:v>
                </c:pt>
              </c:numCache>
            </c:numRef>
          </c:val>
          <c:extLst>
            <c:ext xmlns:c16="http://schemas.microsoft.com/office/drawing/2014/chart" uri="{C3380CC4-5D6E-409C-BE32-E72D297353CC}">
              <c16:uniqueId val="{00000000-59B2-4B4F-BD60-1B97FFA10F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62.56</c:v>
                </c:pt>
                <c:pt idx="1">
                  <c:v>52.3</c:v>
                </c:pt>
                <c:pt idx="2">
                  <c:v>51.22</c:v>
                </c:pt>
                <c:pt idx="3">
                  <c:v>40.090000000000003</c:v>
                </c:pt>
                <c:pt idx="4">
                  <c:v>41.09</c:v>
                </c:pt>
              </c:numCache>
            </c:numRef>
          </c:val>
          <c:smooth val="0"/>
          <c:extLst>
            <c:ext xmlns:c16="http://schemas.microsoft.com/office/drawing/2014/chart" uri="{C3380CC4-5D6E-409C-BE32-E72D297353CC}">
              <c16:uniqueId val="{00000001-59B2-4B4F-BD60-1B97FFA10F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32.19</c:v>
                </c:pt>
                <c:pt idx="1">
                  <c:v>34.14</c:v>
                </c:pt>
                <c:pt idx="2">
                  <c:v>36.090000000000003</c:v>
                </c:pt>
                <c:pt idx="3">
                  <c:v>38.04</c:v>
                </c:pt>
                <c:pt idx="4">
                  <c:v>39.99</c:v>
                </c:pt>
              </c:numCache>
            </c:numRef>
          </c:val>
          <c:extLst>
            <c:ext xmlns:c16="http://schemas.microsoft.com/office/drawing/2014/chart" uri="{C3380CC4-5D6E-409C-BE32-E72D297353CC}">
              <c16:uniqueId val="{00000000-7ABB-4CD4-A7EA-DE93725470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33.729999999999997</c:v>
                </c:pt>
                <c:pt idx="1">
                  <c:v>35.67</c:v>
                </c:pt>
                <c:pt idx="2">
                  <c:v>37.61</c:v>
                </c:pt>
                <c:pt idx="3">
                  <c:v>34.700000000000003</c:v>
                </c:pt>
                <c:pt idx="4">
                  <c:v>37.5</c:v>
                </c:pt>
              </c:numCache>
            </c:numRef>
          </c:val>
          <c:smooth val="0"/>
          <c:extLst>
            <c:ext xmlns:c16="http://schemas.microsoft.com/office/drawing/2014/chart" uri="{C3380CC4-5D6E-409C-BE32-E72D297353CC}">
              <c16:uniqueId val="{00000001-7ABB-4CD4-A7EA-DE93725470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92-458D-BFC6-33B70594BB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D92-458D-BFC6-33B70594BB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5323.11</c:v>
                </c:pt>
                <c:pt idx="1">
                  <c:v>5968.65</c:v>
                </c:pt>
                <c:pt idx="2">
                  <c:v>6434.17</c:v>
                </c:pt>
                <c:pt idx="3">
                  <c:v>6734.09</c:v>
                </c:pt>
                <c:pt idx="4">
                  <c:v>7380.65</c:v>
                </c:pt>
              </c:numCache>
            </c:numRef>
          </c:val>
          <c:extLst>
            <c:ext xmlns:c16="http://schemas.microsoft.com/office/drawing/2014/chart" uri="{C3380CC4-5D6E-409C-BE32-E72D297353CC}">
              <c16:uniqueId val="{00000000-A914-43C4-BB4B-4EBC894248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3025.67</c:v>
                </c:pt>
                <c:pt idx="1">
                  <c:v>3997.28</c:v>
                </c:pt>
                <c:pt idx="2">
                  <c:v>4212.5600000000004</c:v>
                </c:pt>
                <c:pt idx="3">
                  <c:v>4044.84</c:v>
                </c:pt>
                <c:pt idx="4">
                  <c:v>4451.38</c:v>
                </c:pt>
              </c:numCache>
            </c:numRef>
          </c:val>
          <c:smooth val="0"/>
          <c:extLst>
            <c:ext xmlns:c16="http://schemas.microsoft.com/office/drawing/2014/chart" uri="{C3380CC4-5D6E-409C-BE32-E72D297353CC}">
              <c16:uniqueId val="{00000001-A914-43C4-BB4B-4EBC894248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336.48</c:v>
                </c:pt>
                <c:pt idx="1">
                  <c:v>271.25</c:v>
                </c:pt>
                <c:pt idx="2">
                  <c:v>179.35</c:v>
                </c:pt>
                <c:pt idx="3">
                  <c:v>165.05</c:v>
                </c:pt>
                <c:pt idx="4">
                  <c:v>203.02</c:v>
                </c:pt>
              </c:numCache>
            </c:numRef>
          </c:val>
          <c:extLst>
            <c:ext xmlns:c16="http://schemas.microsoft.com/office/drawing/2014/chart" uri="{C3380CC4-5D6E-409C-BE32-E72D297353CC}">
              <c16:uniqueId val="{00000000-CA6A-4B36-B969-3D615DE12F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3428.28</c:v>
                </c:pt>
                <c:pt idx="1">
                  <c:v>2845.22</c:v>
                </c:pt>
                <c:pt idx="2">
                  <c:v>1099.01</c:v>
                </c:pt>
                <c:pt idx="3">
                  <c:v>686.41</c:v>
                </c:pt>
                <c:pt idx="4">
                  <c:v>827.8</c:v>
                </c:pt>
              </c:numCache>
            </c:numRef>
          </c:val>
          <c:smooth val="0"/>
          <c:extLst>
            <c:ext xmlns:c16="http://schemas.microsoft.com/office/drawing/2014/chart" uri="{C3380CC4-5D6E-409C-BE32-E72D297353CC}">
              <c16:uniqueId val="{00000001-CA6A-4B36-B969-3D615DE12F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69-443D-A075-37AC68CA98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c:ext xmlns:c16="http://schemas.microsoft.com/office/drawing/2014/chart" uri="{C3380CC4-5D6E-409C-BE32-E72D297353CC}">
              <c16:uniqueId val="{00000001-B469-443D-A075-37AC68CA98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25.48</c:v>
                </c:pt>
                <c:pt idx="1">
                  <c:v>24.73</c:v>
                </c:pt>
                <c:pt idx="2">
                  <c:v>24.05</c:v>
                </c:pt>
                <c:pt idx="3">
                  <c:v>24.08</c:v>
                </c:pt>
                <c:pt idx="4">
                  <c:v>23.41</c:v>
                </c:pt>
              </c:numCache>
            </c:numRef>
          </c:val>
          <c:extLst>
            <c:ext xmlns:c16="http://schemas.microsoft.com/office/drawing/2014/chart" uri="{C3380CC4-5D6E-409C-BE32-E72D297353CC}">
              <c16:uniqueId val="{00000000-D18F-4EFF-BE0A-2BBD711EBA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c:ext xmlns:c16="http://schemas.microsoft.com/office/drawing/2014/chart" uri="{C3380CC4-5D6E-409C-BE32-E72D297353CC}">
              <c16:uniqueId val="{00000001-D18F-4EFF-BE0A-2BBD711EBA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818.78</c:v>
                </c:pt>
                <c:pt idx="1">
                  <c:v>836.71</c:v>
                </c:pt>
                <c:pt idx="2">
                  <c:v>843.84</c:v>
                </c:pt>
                <c:pt idx="3">
                  <c:v>854.34</c:v>
                </c:pt>
                <c:pt idx="4">
                  <c:v>870.71</c:v>
                </c:pt>
              </c:numCache>
            </c:numRef>
          </c:val>
          <c:extLst>
            <c:ext xmlns:c16="http://schemas.microsoft.com/office/drawing/2014/chart" uri="{C3380CC4-5D6E-409C-BE32-E72D297353CC}">
              <c16:uniqueId val="{00000000-2BC8-40BC-AAC1-621DF9D120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c:ext xmlns:c16="http://schemas.microsoft.com/office/drawing/2014/chart" uri="{C3380CC4-5D6E-409C-BE32-E72D297353CC}">
              <c16:uniqueId val="{00000001-2BC8-40BC-AAC1-621DF9D120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【4,451.38】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【827.80】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十和田市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61717</v>
      </c>
      <c r="AM8" s="50"/>
      <c r="AN8" s="50"/>
      <c r="AO8" s="50"/>
      <c r="AP8" s="50"/>
      <c r="AQ8" s="50"/>
      <c r="AR8" s="50"/>
      <c r="AS8" s="50"/>
      <c r="AT8" s="45">
        <f>データ!T6</f>
        <v>725.65</v>
      </c>
      <c r="AU8" s="45"/>
      <c r="AV8" s="45"/>
      <c r="AW8" s="45"/>
      <c r="AX8" s="45"/>
      <c r="AY8" s="45"/>
      <c r="AZ8" s="45"/>
      <c r="BA8" s="45"/>
      <c r="BB8" s="45">
        <f>データ!U6</f>
        <v>85.05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99.49</v>
      </c>
      <c r="J10" s="45"/>
      <c r="K10" s="45"/>
      <c r="L10" s="45"/>
      <c r="M10" s="45"/>
      <c r="N10" s="45"/>
      <c r="O10" s="45"/>
      <c r="P10" s="45">
        <f>データ!P6</f>
        <v>0.09</v>
      </c>
      <c r="Q10" s="45"/>
      <c r="R10" s="45"/>
      <c r="S10" s="45"/>
      <c r="T10" s="45"/>
      <c r="U10" s="45"/>
      <c r="V10" s="45"/>
      <c r="W10" s="45">
        <f>データ!Q6</f>
        <v>103.37</v>
      </c>
      <c r="X10" s="45"/>
      <c r="Y10" s="45"/>
      <c r="Z10" s="45"/>
      <c r="AA10" s="45"/>
      <c r="AB10" s="45"/>
      <c r="AC10" s="45"/>
      <c r="AD10" s="50">
        <f>データ!R6</f>
        <v>3972</v>
      </c>
      <c r="AE10" s="50"/>
      <c r="AF10" s="50"/>
      <c r="AG10" s="50"/>
      <c r="AH10" s="50"/>
      <c r="AI10" s="50"/>
      <c r="AJ10" s="50"/>
      <c r="AK10" s="2"/>
      <c r="AL10" s="50">
        <f>データ!V6</f>
        <v>53</v>
      </c>
      <c r="AM10" s="50"/>
      <c r="AN10" s="50"/>
      <c r="AO10" s="50"/>
      <c r="AP10" s="50"/>
      <c r="AQ10" s="50"/>
      <c r="AR10" s="50"/>
      <c r="AS10" s="50"/>
      <c r="AT10" s="45">
        <f>データ!W6</f>
        <v>0.06</v>
      </c>
      <c r="AU10" s="45"/>
      <c r="AV10" s="45"/>
      <c r="AW10" s="45"/>
      <c r="AX10" s="45"/>
      <c r="AY10" s="45"/>
      <c r="AZ10" s="45"/>
      <c r="BA10" s="45"/>
      <c r="BB10" s="45">
        <f>データ!X6</f>
        <v>883.33</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108</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【41.09】</v>
      </c>
      <c r="F85" s="26" t="str">
        <f>データ!AT6</f>
        <v>【4,451.38】</v>
      </c>
      <c r="G85" s="26" t="str">
        <f>データ!BE6</f>
        <v>【827.80】</v>
      </c>
      <c r="H85" s="26" t="str">
        <f>データ!BP6</f>
        <v>【196.19】</v>
      </c>
      <c r="I85" s="26" t="str">
        <f>データ!CA6</f>
        <v>【39.07】</v>
      </c>
      <c r="J85" s="26" t="str">
        <f>データ!CL6</f>
        <v>【485.00】</v>
      </c>
      <c r="K85" s="26" t="str">
        <f>データ!CW6</f>
        <v>【27.09】</v>
      </c>
      <c r="L85" s="26" t="str">
        <f>データ!DH6</f>
        <v>【95.10】</v>
      </c>
      <c r="M85" s="26" t="str">
        <f>データ!DS6</f>
        <v>【37.50】</v>
      </c>
      <c r="N85" s="26" t="str">
        <f>データ!ED6</f>
        <v>【0.00】</v>
      </c>
      <c r="O85" s="26" t="str">
        <f>データ!EO6</f>
        <v>【0.00】</v>
      </c>
    </row>
  </sheetData>
  <sheetProtection algorithmName="SHA-512" hashValue="CISEoGDbwJrO0U5mvslM1N8e04JunJ/Y6HBFSLfOVwHEg3oRd402g27alZ2HT+/ED/fvnEorSeUqKm1/BPnn1w==" saltValue="7JlhcUYewB+7gramIVPo6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15">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22063</v>
      </c>
      <c r="D6" s="33">
        <f t="shared" si="3"/>
        <v>46</v>
      </c>
      <c r="E6" s="33">
        <f t="shared" si="3"/>
        <v>17</v>
      </c>
      <c r="F6" s="33">
        <f t="shared" si="3"/>
        <v>8</v>
      </c>
      <c r="G6" s="33">
        <f t="shared" si="3"/>
        <v>0</v>
      </c>
      <c r="H6" s="33" t="str">
        <f t="shared" si="3"/>
        <v>青森県　十和田市</v>
      </c>
      <c r="I6" s="33" t="str">
        <f t="shared" si="3"/>
        <v>法適用</v>
      </c>
      <c r="J6" s="33" t="str">
        <f t="shared" si="3"/>
        <v>下水道事業</v>
      </c>
      <c r="K6" s="33" t="str">
        <f t="shared" si="3"/>
        <v>簡易排水</v>
      </c>
      <c r="L6" s="33" t="str">
        <f t="shared" si="3"/>
        <v>J2</v>
      </c>
      <c r="M6" s="33" t="str">
        <f t="shared" si="3"/>
        <v>非設置</v>
      </c>
      <c r="N6" s="34" t="str">
        <f t="shared" si="3"/>
        <v>-</v>
      </c>
      <c r="O6" s="34">
        <f t="shared" si="3"/>
        <v>99.49</v>
      </c>
      <c r="P6" s="34">
        <f t="shared" si="3"/>
        <v>0.09</v>
      </c>
      <c r="Q6" s="34">
        <f t="shared" si="3"/>
        <v>103.37</v>
      </c>
      <c r="R6" s="34">
        <f t="shared" si="3"/>
        <v>3972</v>
      </c>
      <c r="S6" s="34">
        <f t="shared" si="3"/>
        <v>61717</v>
      </c>
      <c r="T6" s="34">
        <f t="shared" si="3"/>
        <v>725.65</v>
      </c>
      <c r="U6" s="34">
        <f t="shared" si="3"/>
        <v>85.05</v>
      </c>
      <c r="V6" s="34">
        <f t="shared" si="3"/>
        <v>53</v>
      </c>
      <c r="W6" s="34">
        <f t="shared" si="3"/>
        <v>0.06</v>
      </c>
      <c r="X6" s="34">
        <f t="shared" si="3"/>
        <v>883.33</v>
      </c>
      <c r="Y6" s="35">
        <f>IF(Y7="",NA(),Y7)</f>
        <v>26.71</v>
      </c>
      <c r="Z6" s="35">
        <f t="shared" ref="Z6:AH6" si="4">IF(Z7="",NA(),Z7)</f>
        <v>33.07</v>
      </c>
      <c r="AA6" s="35">
        <f t="shared" si="4"/>
        <v>27.92</v>
      </c>
      <c r="AB6" s="35">
        <f t="shared" si="4"/>
        <v>26.32</v>
      </c>
      <c r="AC6" s="35">
        <f t="shared" si="4"/>
        <v>27.36</v>
      </c>
      <c r="AD6" s="35">
        <f t="shared" si="4"/>
        <v>62.56</v>
      </c>
      <c r="AE6" s="35">
        <f t="shared" si="4"/>
        <v>52.3</v>
      </c>
      <c r="AF6" s="35">
        <f t="shared" si="4"/>
        <v>51.22</v>
      </c>
      <c r="AG6" s="35">
        <f t="shared" si="4"/>
        <v>40.090000000000003</v>
      </c>
      <c r="AH6" s="35">
        <f t="shared" si="4"/>
        <v>41.09</v>
      </c>
      <c r="AI6" s="34" t="str">
        <f>IF(AI7="","",IF(AI7="-","【-】","【"&amp;SUBSTITUTE(TEXT(AI7,"#,##0.00"),"-","△")&amp;"】"))</f>
        <v>【41.09】</v>
      </c>
      <c r="AJ6" s="35">
        <f>IF(AJ7="",NA(),AJ7)</f>
        <v>5323.11</v>
      </c>
      <c r="AK6" s="35">
        <f t="shared" ref="AK6:AS6" si="5">IF(AK7="",NA(),AK7)</f>
        <v>5968.65</v>
      </c>
      <c r="AL6" s="35">
        <f t="shared" si="5"/>
        <v>6434.17</v>
      </c>
      <c r="AM6" s="35">
        <f t="shared" si="5"/>
        <v>6734.09</v>
      </c>
      <c r="AN6" s="35">
        <f t="shared" si="5"/>
        <v>7380.65</v>
      </c>
      <c r="AO6" s="35">
        <f t="shared" si="5"/>
        <v>3025.67</v>
      </c>
      <c r="AP6" s="35">
        <f t="shared" si="5"/>
        <v>3997.28</v>
      </c>
      <c r="AQ6" s="35">
        <f t="shared" si="5"/>
        <v>4212.5600000000004</v>
      </c>
      <c r="AR6" s="35">
        <f t="shared" si="5"/>
        <v>4044.84</v>
      </c>
      <c r="AS6" s="35">
        <f t="shared" si="5"/>
        <v>4451.38</v>
      </c>
      <c r="AT6" s="34" t="str">
        <f>IF(AT7="","",IF(AT7="-","【-】","【"&amp;SUBSTITUTE(TEXT(AT7,"#,##0.00"),"-","△")&amp;"】"))</f>
        <v>【4,451.38】</v>
      </c>
      <c r="AU6" s="35">
        <f>IF(AU7="",NA(),AU7)</f>
        <v>336.48</v>
      </c>
      <c r="AV6" s="35">
        <f t="shared" ref="AV6:BD6" si="6">IF(AV7="",NA(),AV7)</f>
        <v>271.25</v>
      </c>
      <c r="AW6" s="35">
        <f t="shared" si="6"/>
        <v>179.35</v>
      </c>
      <c r="AX6" s="35">
        <f t="shared" si="6"/>
        <v>165.05</v>
      </c>
      <c r="AY6" s="35">
        <f t="shared" si="6"/>
        <v>203.02</v>
      </c>
      <c r="AZ6" s="35">
        <f t="shared" si="6"/>
        <v>3428.28</v>
      </c>
      <c r="BA6" s="35">
        <f t="shared" si="6"/>
        <v>2845.22</v>
      </c>
      <c r="BB6" s="35">
        <f t="shared" si="6"/>
        <v>1099.01</v>
      </c>
      <c r="BC6" s="35">
        <f t="shared" si="6"/>
        <v>686.41</v>
      </c>
      <c r="BD6" s="35">
        <f t="shared" si="6"/>
        <v>827.8</v>
      </c>
      <c r="BE6" s="34" t="str">
        <f>IF(BE7="","",IF(BE7="-","【-】","【"&amp;SUBSTITUTE(TEXT(BE7,"#,##0.00"),"-","△")&amp;"】"))</f>
        <v>【827.80】</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25.48</v>
      </c>
      <c r="BR6" s="35">
        <f t="shared" ref="BR6:BZ6" si="8">IF(BR7="",NA(),BR7)</f>
        <v>24.73</v>
      </c>
      <c r="BS6" s="35">
        <f t="shared" si="8"/>
        <v>24.05</v>
      </c>
      <c r="BT6" s="35">
        <f t="shared" si="8"/>
        <v>24.08</v>
      </c>
      <c r="BU6" s="35">
        <f t="shared" si="8"/>
        <v>23.41</v>
      </c>
      <c r="BV6" s="35">
        <f t="shared" si="8"/>
        <v>39.99</v>
      </c>
      <c r="BW6" s="35">
        <f t="shared" si="8"/>
        <v>35.83</v>
      </c>
      <c r="BX6" s="35">
        <f t="shared" si="8"/>
        <v>37.06</v>
      </c>
      <c r="BY6" s="35">
        <f t="shared" si="8"/>
        <v>41.35</v>
      </c>
      <c r="BZ6" s="35">
        <f t="shared" si="8"/>
        <v>39.07</v>
      </c>
      <c r="CA6" s="34" t="str">
        <f>IF(CA7="","",IF(CA7="-","【-】","【"&amp;SUBSTITUTE(TEXT(CA7,"#,##0.00"),"-","△")&amp;"】"))</f>
        <v>【39.07】</v>
      </c>
      <c r="CB6" s="35">
        <f>IF(CB7="",NA(),CB7)</f>
        <v>818.78</v>
      </c>
      <c r="CC6" s="35">
        <f t="shared" ref="CC6:CK6" si="9">IF(CC7="",NA(),CC7)</f>
        <v>836.71</v>
      </c>
      <c r="CD6" s="35">
        <f t="shared" si="9"/>
        <v>843.84</v>
      </c>
      <c r="CE6" s="35">
        <f t="shared" si="9"/>
        <v>854.34</v>
      </c>
      <c r="CF6" s="35">
        <f t="shared" si="9"/>
        <v>870.71</v>
      </c>
      <c r="CG6" s="35">
        <f t="shared" si="9"/>
        <v>477.5</v>
      </c>
      <c r="CH6" s="35">
        <f t="shared" si="9"/>
        <v>528.37</v>
      </c>
      <c r="CI6" s="35">
        <f t="shared" si="9"/>
        <v>514.20000000000005</v>
      </c>
      <c r="CJ6" s="35">
        <f t="shared" si="9"/>
        <v>456.7</v>
      </c>
      <c r="CK6" s="35">
        <f t="shared" si="9"/>
        <v>485</v>
      </c>
      <c r="CL6" s="34" t="str">
        <f>IF(CL7="","",IF(CL7="-","【-】","【"&amp;SUBSTITUTE(TEXT(CL7,"#,##0.00"),"-","△")&amp;"】"))</f>
        <v>【485.00】</v>
      </c>
      <c r="CM6" s="35">
        <f>IF(CM7="",NA(),CM7)</f>
        <v>33.33</v>
      </c>
      <c r="CN6" s="35">
        <f t="shared" ref="CN6:CV6" si="10">IF(CN7="",NA(),CN7)</f>
        <v>33.33</v>
      </c>
      <c r="CO6" s="35">
        <f t="shared" si="10"/>
        <v>33.33</v>
      </c>
      <c r="CP6" s="35">
        <f t="shared" si="10"/>
        <v>33.33</v>
      </c>
      <c r="CQ6" s="35">
        <f t="shared" si="10"/>
        <v>33.33</v>
      </c>
      <c r="CR6" s="35">
        <f t="shared" si="10"/>
        <v>28.81</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95.8</v>
      </c>
      <c r="DD6" s="35">
        <f t="shared" si="11"/>
        <v>94.81</v>
      </c>
      <c r="DE6" s="35">
        <f t="shared" si="11"/>
        <v>94.87</v>
      </c>
      <c r="DF6" s="35">
        <f t="shared" si="11"/>
        <v>94.93</v>
      </c>
      <c r="DG6" s="35">
        <f t="shared" si="11"/>
        <v>95.1</v>
      </c>
      <c r="DH6" s="34" t="str">
        <f>IF(DH7="","",IF(DH7="-","【-】","【"&amp;SUBSTITUTE(TEXT(DH7,"#,##0.00"),"-","△")&amp;"】"))</f>
        <v>【95.10】</v>
      </c>
      <c r="DI6" s="35">
        <f>IF(DI7="",NA(),DI7)</f>
        <v>32.19</v>
      </c>
      <c r="DJ6" s="35">
        <f t="shared" ref="DJ6:DR6" si="12">IF(DJ7="",NA(),DJ7)</f>
        <v>34.14</v>
      </c>
      <c r="DK6" s="35">
        <f t="shared" si="12"/>
        <v>36.090000000000003</v>
      </c>
      <c r="DL6" s="35">
        <f t="shared" si="12"/>
        <v>38.04</v>
      </c>
      <c r="DM6" s="35">
        <f t="shared" si="12"/>
        <v>39.99</v>
      </c>
      <c r="DN6" s="35">
        <f t="shared" si="12"/>
        <v>33.729999999999997</v>
      </c>
      <c r="DO6" s="35">
        <f t="shared" si="12"/>
        <v>35.67</v>
      </c>
      <c r="DP6" s="35">
        <f t="shared" si="12"/>
        <v>37.61</v>
      </c>
      <c r="DQ6" s="35">
        <f t="shared" si="12"/>
        <v>34.700000000000003</v>
      </c>
      <c r="DR6" s="35">
        <f t="shared" si="12"/>
        <v>37.5</v>
      </c>
      <c r="DS6" s="34" t="str">
        <f>IF(DS7="","",IF(DS7="-","【-】","【"&amp;SUBSTITUTE(TEXT(DS7,"#,##0.00"),"-","△")&amp;"】"))</f>
        <v>【37.50】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2018</v>
      </c>
      <c r="C7" s="37">
        <v>22063</v>
      </c>
      <c r="D7" s="37">
        <v>46</v>
      </c>
      <c r="E7" s="37">
        <v>17</v>
      </c>
      <c r="F7" s="37">
        <v>8</v>
      </c>
      <c r="G7" s="37">
        <v>0</v>
      </c>
      <c r="H7" s="37" t="s">
        <v>96</v>
      </c>
      <c r="I7" s="37" t="s">
        <v>97</v>
      </c>
      <c r="J7" s="37" t="s">
        <v>98</v>
      </c>
      <c r="K7" s="37" t="s">
        <v>99</v>
      </c>
      <c r="L7" s="37" t="s">
        <v>100</v>
      </c>
      <c r="M7" s="37" t="s">
        <v>101</v>
      </c>
      <c r="N7" s="38" t="s">
        <v>102</v>
      </c>
      <c r="O7" s="38">
        <v>99.49</v>
      </c>
      <c r="P7" s="38">
        <v>0.09</v>
      </c>
      <c r="Q7" s="38">
        <v>103.37</v>
      </c>
      <c r="R7" s="38">
        <v>3972</v>
      </c>
      <c r="S7" s="38">
        <v>61717</v>
      </c>
      <c r="T7" s="38">
        <v>725.65</v>
      </c>
      <c r="U7" s="38">
        <v>85.05</v>
      </c>
      <c r="V7" s="38">
        <v>53</v>
      </c>
      <c r="W7" s="38">
        <v>0.06</v>
      </c>
      <c r="X7" s="38">
        <v>883.33</v>
      </c>
      <c r="Y7" s="38">
        <v>26.71</v>
      </c>
      <c r="Z7" s="38">
        <v>33.07</v>
      </c>
      <c r="AA7" s="38">
        <v>27.92</v>
      </c>
      <c r="AB7" s="38">
        <v>26.32</v>
      </c>
      <c r="AC7" s="38">
        <v>27.36</v>
      </c>
      <c r="AD7" s="38">
        <v>62.56</v>
      </c>
      <c r="AE7" s="38">
        <v>52.3</v>
      </c>
      <c r="AF7" s="38">
        <v>51.22</v>
      </c>
      <c r="AG7" s="38">
        <v>40.090000000000003</v>
      </c>
      <c r="AH7" s="38">
        <v>41.09</v>
      </c>
      <c r="AI7" s="38">
        <v>41.09</v>
      </c>
      <c r="AJ7" s="38">
        <v>5323.11</v>
      </c>
      <c r="AK7" s="38">
        <v>5968.65</v>
      </c>
      <c r="AL7" s="38">
        <v>6434.17</v>
      </c>
      <c r="AM7" s="38">
        <v>6734.09</v>
      </c>
      <c r="AN7" s="38">
        <v>7380.65</v>
      </c>
      <c r="AO7" s="38">
        <v>3025.67</v>
      </c>
      <c r="AP7" s="38">
        <v>3997.28</v>
      </c>
      <c r="AQ7" s="38">
        <v>4212.5600000000004</v>
      </c>
      <c r="AR7" s="38">
        <v>4044.84</v>
      </c>
      <c r="AS7" s="38">
        <v>4451.38</v>
      </c>
      <c r="AT7" s="38">
        <v>4451.38</v>
      </c>
      <c r="AU7" s="38">
        <v>336.48</v>
      </c>
      <c r="AV7" s="38">
        <v>271.25</v>
      </c>
      <c r="AW7" s="38">
        <v>179.35</v>
      </c>
      <c r="AX7" s="38">
        <v>165.05</v>
      </c>
      <c r="AY7" s="38">
        <v>203.02</v>
      </c>
      <c r="AZ7" s="38">
        <v>3428.28</v>
      </c>
      <c r="BA7" s="38">
        <v>2845.22</v>
      </c>
      <c r="BB7" s="38">
        <v>1099.01</v>
      </c>
      <c r="BC7" s="38">
        <v>686.41</v>
      </c>
      <c r="BD7" s="38">
        <v>827.8</v>
      </c>
      <c r="BE7" s="38">
        <v>827.8</v>
      </c>
      <c r="BF7" s="38">
        <v>0</v>
      </c>
      <c r="BG7" s="38">
        <v>0</v>
      </c>
      <c r="BH7" s="38">
        <v>0</v>
      </c>
      <c r="BI7" s="38">
        <v>0</v>
      </c>
      <c r="BJ7" s="38">
        <v>0</v>
      </c>
      <c r="BK7" s="38">
        <v>163.30000000000001</v>
      </c>
      <c r="BL7" s="38">
        <v>332.28</v>
      </c>
      <c r="BM7" s="38">
        <v>274.07</v>
      </c>
      <c r="BN7" s="38">
        <v>243.02</v>
      </c>
      <c r="BO7" s="38">
        <v>196.19</v>
      </c>
      <c r="BP7" s="38">
        <v>196.19</v>
      </c>
      <c r="BQ7" s="38">
        <v>25.48</v>
      </c>
      <c r="BR7" s="38">
        <v>24.73</v>
      </c>
      <c r="BS7" s="38">
        <v>24.05</v>
      </c>
      <c r="BT7" s="38">
        <v>24.08</v>
      </c>
      <c r="BU7" s="38">
        <v>23.41</v>
      </c>
      <c r="BV7" s="38">
        <v>39.99</v>
      </c>
      <c r="BW7" s="38">
        <v>35.83</v>
      </c>
      <c r="BX7" s="38">
        <v>37.06</v>
      </c>
      <c r="BY7" s="38">
        <v>41.35</v>
      </c>
      <c r="BZ7" s="38">
        <v>39.07</v>
      </c>
      <c r="CA7" s="38">
        <v>39.07</v>
      </c>
      <c r="CB7" s="38">
        <v>818.78</v>
      </c>
      <c r="CC7" s="38">
        <v>836.71</v>
      </c>
      <c r="CD7" s="38">
        <v>843.84</v>
      </c>
      <c r="CE7" s="38">
        <v>854.34</v>
      </c>
      <c r="CF7" s="38">
        <v>870.71</v>
      </c>
      <c r="CG7" s="38">
        <v>477.5</v>
      </c>
      <c r="CH7" s="38">
        <v>528.37</v>
      </c>
      <c r="CI7" s="38">
        <v>514.20000000000005</v>
      </c>
      <c r="CJ7" s="38">
        <v>456.7</v>
      </c>
      <c r="CK7" s="38">
        <v>485</v>
      </c>
      <c r="CL7" s="38">
        <v>485</v>
      </c>
      <c r="CM7" s="38">
        <v>33.33</v>
      </c>
      <c r="CN7" s="38">
        <v>33.33</v>
      </c>
      <c r="CO7" s="38">
        <v>33.33</v>
      </c>
      <c r="CP7" s="38">
        <v>33.33</v>
      </c>
      <c r="CQ7" s="38">
        <v>33.33</v>
      </c>
      <c r="CR7" s="38">
        <v>28.81</v>
      </c>
      <c r="CS7" s="38">
        <v>27.46</v>
      </c>
      <c r="CT7" s="38">
        <v>27.55</v>
      </c>
      <c r="CU7" s="38">
        <v>27.26</v>
      </c>
      <c r="CV7" s="38">
        <v>27.09</v>
      </c>
      <c r="CW7" s="38">
        <v>27.09</v>
      </c>
      <c r="CX7" s="38">
        <v>100</v>
      </c>
      <c r="CY7" s="38">
        <v>100</v>
      </c>
      <c r="CZ7" s="38">
        <v>100</v>
      </c>
      <c r="DA7" s="38">
        <v>100</v>
      </c>
      <c r="DB7" s="38">
        <v>100</v>
      </c>
      <c r="DC7" s="38">
        <v>95.8</v>
      </c>
      <c r="DD7" s="38">
        <v>94.81</v>
      </c>
      <c r="DE7" s="38">
        <v>94.87</v>
      </c>
      <c r="DF7" s="38">
        <v>94.93</v>
      </c>
      <c r="DG7" s="38">
        <v>95.1</v>
      </c>
      <c r="DH7" s="38">
        <v>95.1</v>
      </c>
      <c r="DI7" s="38">
        <v>32.19</v>
      </c>
      <c r="DJ7" s="38">
        <v>34.14</v>
      </c>
      <c r="DK7" s="38">
        <v>36.090000000000003</v>
      </c>
      <c r="DL7" s="38">
        <v>38.04</v>
      </c>
      <c r="DM7" s="38">
        <v>39.99</v>
      </c>
      <c r="DN7" s="38">
        <v>33.729999999999997</v>
      </c>
      <c r="DO7" s="38">
        <v>35.67</v>
      </c>
      <c r="DP7" s="38">
        <v>37.61</v>
      </c>
      <c r="DQ7" s="38">
        <v>34.700000000000003</v>
      </c>
      <c r="DR7" s="38">
        <v>37.5</v>
      </c>
      <c r="DS7" s="38">
        <v>37.5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2020-01-29T23:54:08Z</cp:lastPrinted>
  <dcterms:created xsi:type="dcterms:W3CDTF">2019-12-05T04:56:33Z</dcterms:created>
  <dcterms:modified xsi:type="dcterms:W3CDTF">2020-01-29T23:54:40Z</dcterms:modified>
  <cp:category/>
</cp:coreProperties>
</file>