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2UUbwd8tg6USvmosebCtLDvKltD29Aq9dU2l+b8HEJyLz1U8+yCCuk/dbSS8BgNxZUHCafVwWANGNnrDgCo0Ag==" workbookSaltValue="iTH4C2ipYt7ADntLSNfXzg=="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<sst xmlns="http://schemas.openxmlformats.org/spreadsheetml/2006/main" xmlns:r="http://schemas.openxmlformats.org/officeDocument/2006/relationships" count="110" uniqueCount="110">
  <si>
    <t>⑦施設利用率(％)</t>
    <rPh sb="1" eb="3">
      <t>シセツ</t>
    </rPh>
    <rPh sb="3" eb="6">
      <t>リヨウリツ</t>
    </rPh>
    <phoneticPr fontId="1"/>
  </si>
  <si>
    <t>人口密度</t>
    <rPh sb="0" eb="2">
      <t>ジンコウ</t>
    </rPh>
    <rPh sb="2" eb="4">
      <t>ミツド</t>
    </rPh>
    <phoneticPr fontId="1"/>
  </si>
  <si>
    <t>経営比較分析表（平成30年度決算）</t>
  </si>
  <si>
    <t>処理区域内人口</t>
  </si>
  <si>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</si>
  <si>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</si>
  <si>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</si>
  <si>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</si>
  <si>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</si>
  <si>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</si>
  <si>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</si>
  <si>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</si>
  <si>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</si>
  <si>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</si>
  <si>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</si>
  <si>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</si>
  <si>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</si>
  <si>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</si>
  <si>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</si>
  <si>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</si>
  <si>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</si>
  <si>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</si>
  <si>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</si>
  <si>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</si>
  <si>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</si>
  <si>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</si>
  <si>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</si>
  <si>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</si>
  <si>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</si>
  <si>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</si>
  <si>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</si>
  <si>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t>平成30年度全国平均</t>
  </si>
  <si>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</si>
  <si>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</si>
  <si>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</si>
  <si>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</si>
  <si>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</si>
  <si>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</si>
  <si>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</si>
  <si>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</si>
  <si>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</si>
  <si>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</si>
  <si>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</si>
  <si>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</si>
  <si>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</si>
  <si>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</si>
  <si>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</si>
  <si>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</si>
  <si>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</si>
  <si>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</si>
  <si>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</si>
  <si>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</si>
  <si>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</si>
  <si>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</si>
  <si>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</si>
  <si>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</si>
  <si>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</si>
  <si>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</si>
  <si>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</si>
  <si>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</si>
  <si>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</si>
  <si>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</si>
  <si>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</si>
  <si>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</si>
  <si>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</si>
  <si>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</si>
  <si>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</si>
  <si>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</si>
  <si>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</si>
  <si>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</si>
  <si>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</si>
  <si>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</si>
  <si>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</si>
  <si>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</si>
  <si>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</si>
  <si>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</si>
  <si>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</si>
  <si>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</si>
  <si>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</si>
  <si>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</si>
  <si>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</si>
  <si>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</si>
  <si>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</si>
  <si>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</si>
  <si>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</si>
  <si>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</si>
  <si>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</si>
  <si>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</si>
  <si>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</si>
  <si>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</si>
  <si>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</si>
  <si>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</si>
  <si>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</si>
  <si>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</si>
  <si>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</si>
  <si>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青森県　五所川原市</t>
  </si>
  <si>
    <t>法適用</t>
  </si>
  <si>
    <t>下水道事業</t>
  </si>
  <si>
    <t>公共下水道</t>
  </si>
  <si>
    <t>Cc1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</si>
  <si>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</si>
  <si>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</si>
  <si>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</si>
  <si>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</si>
  <si>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</si>
  <si>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</si>
  <si>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</si>
  <si>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公共下水道事業は昭和５９年に供用開始をしており、管路施設及び処理場施設の経年劣化が進んでいることから、下水道ストックマネジメント計画に基づく下水道施設全体の改築・更新を行うことにより、施設全体の最適化及び長寿命化を図る。また、同計画に基づく施設の適正な点検・調査を行うことにより下水道施設の状態を把握し、計画的な修繕を行うことで、修繕コストの縮減に努める。</t>
  </si>
  <si>
    <t>　当市における下水道事業は、施設の老朽化に伴う更新費用の増加や、人口減少に伴う使用料収入の減少等により、経営状況は厳しさを増している。こうした中、長期的な展望のもと継続的に事業を推進していくために、今後検討すべき取り組みとして、まず公共下水道事業の計画区域を見直すことで、今後の投資の抑制、最適化を図るとともに、下水道ストックマネジメント計画に基づく下水道施設全体の改築・更新を行うことにより、施設全体の最適化及び長寿命化を図ることで、今後の事業費の削減及び平準化に努めていく。
　また、下水道使用料の増収に向けた取り組みとして、広報及びホームページを活用した加入促進を行っていく。</t>
  </si>
  <si>
    <t>　収支については、使用料収入や一般会計繰入金等の総収益ではこれまで設備投資してきた資産の減価償却費までは賄えておらず、累積欠損が年々増加している。下水道使用料の増収に向けた取り組みとして、広報及びホームページを活用した加入促進を行うとともに、経費削減等の経営改善に取り組む。
　企業債残高については、年々減少傾向にあるものの、償還財源は一般会計繰入金及び資本費平準化債に頼っていることから、計画的かつ効率的な事業を進めることで起債発行を抑制し、企業債残高を減少させるよう努める。
　経費回収率については、100％に至っておらず、施設等の経年劣化による修繕費及び電力料等の経費がかさんでいるため、計画的な修繕を行い、中長期的な施設の維持管理を行う必要がある。
　水洗化率については、類似団体の平均値を下回っていることから、水洗化の意識を高める広報活動を行い、加入率の向上を目指す。</t>
    <rPh sb="9" eb="12">
      <t>シヨウリョウ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</si>
</sst>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80" formatCode="#,##0.00;&quot;△&quot;#,##0.00;&quot;-&quot;"/>
    <numFmt numFmtId="177" formatCode="#,##0;&quot;△&quot;#,##0"/>
    <numFmt numFmtId="179" formatCode="0.00_);[Red]\(0.00\)"/>
    <numFmt numFmtId="178" formatCode="ge"/>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quot;-&quot;">
                  <c:v>3.e-002</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0.11</c:v>
                </c:pt>
                <c:pt idx="1">
                  <c:v>9.e-002</c:v>
                </c:pt>
                <c:pt idx="2">
                  <c:v>0.19</c:v>
                </c:pt>
                <c:pt idx="3">
                  <c:v>0.23</c:v>
                </c:pt>
                <c:pt idx="4">
                  <c:v>0.21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90.17</c:v>
                </c:pt>
                <c:pt idx="1">
                  <c:v>89.43</c:v>
                </c:pt>
                <c:pt idx="2">
                  <c:v>86.95</c:v>
                </c:pt>
                <c:pt idx="3">
                  <c:v>86.69</c:v>
                </c:pt>
                <c:pt idx="4">
                  <c:v>85.6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107.31</c:v>
                </c:pt>
                <c:pt idx="1">
                  <c:v>115.25</c:v>
                </c:pt>
                <c:pt idx="2">
                  <c:v>105.98</c:v>
                </c:pt>
                <c:pt idx="3">
                  <c:v>105.53</c:v>
                </c:pt>
                <c:pt idx="4">
                  <c:v>105.06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29.79</c:v>
                </c:pt>
                <c:pt idx="1">
                  <c:v>31.6</c:v>
                </c:pt>
                <c:pt idx="2">
                  <c:v>32.369999999999997</c:v>
                </c:pt>
                <c:pt idx="3">
                  <c:v>34.26</c:v>
                </c:pt>
                <c:pt idx="4">
                  <c:v>35.07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33.46</c:v>
                </c:pt>
                <c:pt idx="1">
                  <c:v>30.5</c:v>
                </c:pt>
                <c:pt idx="2">
                  <c:v>27.12</c:v>
                </c:pt>
                <c:pt idx="3">
                  <c:v>29.5</c:v>
                </c:pt>
                <c:pt idx="4">
                  <c:v>30.6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3.12</c:v>
                </c:pt>
                <c:pt idx="1">
                  <c:v>3</c:v>
                </c:pt>
                <c:pt idx="2">
                  <c:v>1.9300000000000002</c:v>
                </c:pt>
                <c:pt idx="3">
                  <c:v>1.92</c:v>
                </c:pt>
                <c:pt idx="4">
                  <c:v>1.83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106.65</c:v>
                </c:pt>
                <c:pt idx="1">
                  <c:v>128.33000000000001</c:v>
                </c:pt>
                <c:pt idx="2">
                  <c:v>157.31</c:v>
                </c:pt>
                <c:pt idx="3">
                  <c:v>179.45</c:v>
                </c:pt>
                <c:pt idx="4">
                  <c:v>208.95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24.54</c:v>
                </c:pt>
                <c:pt idx="1">
                  <c:v>19.440000000000001</c:v>
                </c:pt>
                <c:pt idx="2">
                  <c:v>41.15</c:v>
                </c:pt>
                <c:pt idx="3">
                  <c:v>39.08</c:v>
                </c:pt>
                <c:pt idx="4">
                  <c:v>41.56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26.91</c:v>
                </c:pt>
                <c:pt idx="1">
                  <c:v>35.1</c:v>
                </c:pt>
                <c:pt idx="2">
                  <c:v>35.65</c:v>
                </c:pt>
                <c:pt idx="3">
                  <c:v>46.52</c:v>
                </c:pt>
                <c:pt idx="4">
                  <c:v>52.54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56.94</c:v>
                </c:pt>
                <c:pt idx="1">
                  <c:v>71.52</c:v>
                </c:pt>
                <c:pt idx="2">
                  <c:v>88.12</c:v>
                </c:pt>
                <c:pt idx="3">
                  <c:v>81.33</c:v>
                </c:pt>
                <c:pt idx="4">
                  <c:v>80.81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1096.17</c:v>
                </c:pt>
                <c:pt idx="1">
                  <c:v>1085.6300000000001</c:v>
                </c:pt>
                <c:pt idx="2">
                  <c:v>961.72</c:v>
                </c:pt>
                <c:pt idx="3">
                  <c:v>1012.61</c:v>
                </c:pt>
                <c:pt idx="4">
                  <c:v>936.95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721.06</c:v>
                </c:pt>
                <c:pt idx="1">
                  <c:v>862.87</c:v>
                </c:pt>
                <c:pt idx="2">
                  <c:v>716.96</c:v>
                </c:pt>
                <c:pt idx="3">
                  <c:v>799.11</c:v>
                </c:pt>
                <c:pt idx="4">
                  <c:v>768.62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96.34</c:v>
                </c:pt>
                <c:pt idx="1">
                  <c:v>95.11</c:v>
                </c:pt>
                <c:pt idx="2">
                  <c:v>100</c:v>
                </c:pt>
                <c:pt idx="3">
                  <c:v>95.95</c:v>
                </c:pt>
                <c:pt idx="4">
                  <c:v>99.88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84.86</c:v>
                </c:pt>
                <c:pt idx="1">
                  <c:v>85.39</c:v>
                </c:pt>
                <c:pt idx="2">
                  <c:v>88.09</c:v>
                </c:pt>
                <c:pt idx="3">
                  <c:v>87.69</c:v>
                </c:pt>
                <c:pt idx="4">
                  <c:v>88.06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209.92</c:v>
                </c:pt>
                <c:pt idx="1">
                  <c:v>210.56</c:v>
                </c:pt>
                <c:pt idx="2">
                  <c:v>200.59</c:v>
                </c:pt>
                <c:pt idx="3">
                  <c:v>209.16</c:v>
                </c:pt>
                <c:pt idx="4">
                  <c:v>200.81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188.14</c:v>
                </c:pt>
                <c:pt idx="1">
                  <c:v>188.79</c:v>
                </c:pt>
                <c:pt idx="2">
                  <c:v>181.8</c:v>
                </c:pt>
                <c:pt idx="3">
                  <c:v>180.07</c:v>
                </c:pt>
                <c:pt idx="4">
                  <c:v>179.32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58.51</c:v>
                </c:pt>
                <c:pt idx="1">
                  <c:v>54.62</c:v>
                </c:pt>
                <c:pt idx="2">
                  <c:v>57.1</c:v>
                </c:pt>
                <c:pt idx="3">
                  <c:v>60.35</c:v>
                </c:pt>
                <c:pt idx="4">
                  <c:v>58.95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64.23</c:v>
                </c:pt>
                <c:pt idx="1">
                  <c:v>59.4</c:v>
                </c:pt>
                <c:pt idx="2">
                  <c:v>59.35</c:v>
                </c:pt>
                <c:pt idx="3">
                  <c:v>58.4</c:v>
                </c:pt>
                <c:pt idx="4">
                  <c:v>58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84.24</c:v>
                </c:pt>
                <c:pt idx="1">
                  <c:v>84.56</c:v>
                </c:pt>
                <c:pt idx="2">
                  <c:v>85.14</c:v>
                </c:pt>
                <c:pt idx="3">
                  <c:v>85.63</c:v>
                </c:pt>
                <c:pt idx="4">
                  <c:v>86.62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90.22</c:v>
                </c:pt>
                <c:pt idx="1">
                  <c:v>89.81</c:v>
                </c:pt>
                <c:pt idx="2">
                  <c:v>89.88</c:v>
                </c:pt>
                <c:pt idx="3">
                  <c:v>89.68</c:v>
                </c:pt>
                <c:pt idx="4">
                  <c:v>89.79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【108.69】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【69.49】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【682.78】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【58.98】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【136.86】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【100.91】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【38.60】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【5.64】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【0.23】</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0" zoomScaleNormal="70" workbookViewId="0">
      <selection activeCell="BL45" sqref="BL45:BZ46"/>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五所川原市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4</v>
      </c>
      <c r="C7" s="5"/>
      <c r="D7" s="5"/>
      <c r="E7" s="5"/>
      <c r="F7" s="5"/>
      <c r="G7" s="5"/>
      <c r="H7" s="5"/>
      <c r="I7" s="5" t="s">
        <v>13</v>
      </c>
      <c r="J7" s="5"/>
      <c r="K7" s="5"/>
      <c r="L7" s="5"/>
      <c r="M7" s="5"/>
      <c r="N7" s="5"/>
      <c r="O7" s="5"/>
      <c r="P7" s="5" t="s">
        <v>5</v>
      </c>
      <c r="Q7" s="5"/>
      <c r="R7" s="5"/>
      <c r="S7" s="5"/>
      <c r="T7" s="5"/>
      <c r="U7" s="5"/>
      <c r="V7" s="5"/>
      <c r="W7" s="5" t="s">
        <v>15</v>
      </c>
      <c r="X7" s="5"/>
      <c r="Y7" s="5"/>
      <c r="Z7" s="5"/>
      <c r="AA7" s="5"/>
      <c r="AB7" s="5"/>
      <c r="AC7" s="5"/>
      <c r="AD7" s="5" t="s">
        <v>8</v>
      </c>
      <c r="AE7" s="5"/>
      <c r="AF7" s="5"/>
      <c r="AG7" s="5"/>
      <c r="AH7" s="5"/>
      <c r="AI7" s="5"/>
      <c r="AJ7" s="5"/>
      <c r="AK7" s="3"/>
      <c r="AL7" s="5" t="s">
        <v>17</v>
      </c>
      <c r="AM7" s="5"/>
      <c r="AN7" s="5"/>
      <c r="AO7" s="5"/>
      <c r="AP7" s="5"/>
      <c r="AQ7" s="5"/>
      <c r="AR7" s="5"/>
      <c r="AS7" s="5"/>
      <c r="AT7" s="5" t="s">
        <v>9</v>
      </c>
      <c r="AU7" s="5"/>
      <c r="AV7" s="5"/>
      <c r="AW7" s="5"/>
      <c r="AX7" s="5"/>
      <c r="AY7" s="5"/>
      <c r="AZ7" s="5"/>
      <c r="BA7" s="5"/>
      <c r="BB7" s="5" t="s">
        <v>18</v>
      </c>
      <c r="BC7" s="5"/>
      <c r="BD7" s="5"/>
      <c r="BE7" s="5"/>
      <c r="BF7" s="5"/>
      <c r="BG7" s="5"/>
      <c r="BH7" s="5"/>
      <c r="BI7" s="5"/>
      <c r="BJ7" s="3"/>
      <c r="BK7" s="3"/>
      <c r="BL7" s="27" t="s">
        <v>19</v>
      </c>
      <c r="BM7" s="37"/>
      <c r="BN7" s="37"/>
      <c r="BO7" s="37"/>
      <c r="BP7" s="37"/>
      <c r="BQ7" s="37"/>
      <c r="BR7" s="37"/>
      <c r="BS7" s="37"/>
      <c r="BT7" s="37"/>
      <c r="BU7" s="37"/>
      <c r="BV7" s="37"/>
      <c r="BW7" s="37"/>
      <c r="BX7" s="37"/>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Cc1</v>
      </c>
      <c r="X8" s="6"/>
      <c r="Y8" s="6"/>
      <c r="Z8" s="6"/>
      <c r="AA8" s="6"/>
      <c r="AB8" s="6"/>
      <c r="AC8" s="6"/>
      <c r="AD8" s="21" t="str">
        <f>データ!$M$6</f>
        <v>非設置</v>
      </c>
      <c r="AE8" s="21"/>
      <c r="AF8" s="21"/>
      <c r="AG8" s="21"/>
      <c r="AH8" s="21"/>
      <c r="AI8" s="21"/>
      <c r="AJ8" s="21"/>
      <c r="AK8" s="3"/>
      <c r="AL8" s="22">
        <f>データ!S6</f>
        <v>54780</v>
      </c>
      <c r="AM8" s="22"/>
      <c r="AN8" s="22"/>
      <c r="AO8" s="22"/>
      <c r="AP8" s="22"/>
      <c r="AQ8" s="22"/>
      <c r="AR8" s="22"/>
      <c r="AS8" s="22"/>
      <c r="AT8" s="7">
        <f>データ!T6</f>
        <v>404.2</v>
      </c>
      <c r="AU8" s="7"/>
      <c r="AV8" s="7"/>
      <c r="AW8" s="7"/>
      <c r="AX8" s="7"/>
      <c r="AY8" s="7"/>
      <c r="AZ8" s="7"/>
      <c r="BA8" s="7"/>
      <c r="BB8" s="7">
        <f>データ!U6</f>
        <v>135.53</v>
      </c>
      <c r="BC8" s="7"/>
      <c r="BD8" s="7"/>
      <c r="BE8" s="7"/>
      <c r="BF8" s="7"/>
      <c r="BG8" s="7"/>
      <c r="BH8" s="7"/>
      <c r="BI8" s="7"/>
      <c r="BJ8" s="3"/>
      <c r="BK8" s="3"/>
      <c r="BL8" s="28" t="s">
        <v>14</v>
      </c>
      <c r="BM8" s="38"/>
      <c r="BN8" s="45" t="s">
        <v>21</v>
      </c>
      <c r="BO8" s="48"/>
      <c r="BP8" s="48"/>
      <c r="BQ8" s="48"/>
      <c r="BR8" s="48"/>
      <c r="BS8" s="48"/>
      <c r="BT8" s="48"/>
      <c r="BU8" s="48"/>
      <c r="BV8" s="48"/>
      <c r="BW8" s="48"/>
      <c r="BX8" s="48"/>
      <c r="BY8" s="52"/>
    </row>
    <row r="9" spans="1:78" ht="18.75" customHeight="1">
      <c r="A9" s="2"/>
      <c r="B9" s="5" t="s">
        <v>22</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23</v>
      </c>
      <c r="AE9" s="5"/>
      <c r="AF9" s="5"/>
      <c r="AG9" s="5"/>
      <c r="AH9" s="5"/>
      <c r="AI9" s="5"/>
      <c r="AJ9" s="5"/>
      <c r="AK9" s="3"/>
      <c r="AL9" s="5" t="s">
        <v>30</v>
      </c>
      <c r="AM9" s="5"/>
      <c r="AN9" s="5"/>
      <c r="AO9" s="5"/>
      <c r="AP9" s="5"/>
      <c r="AQ9" s="5"/>
      <c r="AR9" s="5"/>
      <c r="AS9" s="5"/>
      <c r="AT9" s="5" t="s">
        <v>32</v>
      </c>
      <c r="AU9" s="5"/>
      <c r="AV9" s="5"/>
      <c r="AW9" s="5"/>
      <c r="AX9" s="5"/>
      <c r="AY9" s="5"/>
      <c r="AZ9" s="5"/>
      <c r="BA9" s="5"/>
      <c r="BB9" s="5" t="s">
        <v>33</v>
      </c>
      <c r="BC9" s="5"/>
      <c r="BD9" s="5"/>
      <c r="BE9" s="5"/>
      <c r="BF9" s="5"/>
      <c r="BG9" s="5"/>
      <c r="BH9" s="5"/>
      <c r="BI9" s="5"/>
      <c r="BJ9" s="3"/>
      <c r="BK9" s="3"/>
      <c r="BL9" s="29" t="s">
        <v>36</v>
      </c>
      <c r="BM9" s="39"/>
      <c r="BN9" s="46" t="s">
        <v>37</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53.75</v>
      </c>
      <c r="J10" s="7"/>
      <c r="K10" s="7"/>
      <c r="L10" s="7"/>
      <c r="M10" s="7"/>
      <c r="N10" s="7"/>
      <c r="O10" s="7"/>
      <c r="P10" s="7">
        <f>データ!P6</f>
        <v>35.08</v>
      </c>
      <c r="Q10" s="7"/>
      <c r="R10" s="7"/>
      <c r="S10" s="7"/>
      <c r="T10" s="7"/>
      <c r="U10" s="7"/>
      <c r="V10" s="7"/>
      <c r="W10" s="7">
        <f>データ!Q6</f>
        <v>63.43</v>
      </c>
      <c r="X10" s="7"/>
      <c r="Y10" s="7"/>
      <c r="Z10" s="7"/>
      <c r="AA10" s="7"/>
      <c r="AB10" s="7"/>
      <c r="AC10" s="7"/>
      <c r="AD10" s="22">
        <f>データ!R6</f>
        <v>3240</v>
      </c>
      <c r="AE10" s="22"/>
      <c r="AF10" s="22"/>
      <c r="AG10" s="22"/>
      <c r="AH10" s="22"/>
      <c r="AI10" s="22"/>
      <c r="AJ10" s="22"/>
      <c r="AK10" s="2"/>
      <c r="AL10" s="22">
        <f>データ!V6</f>
        <v>19053</v>
      </c>
      <c r="AM10" s="22"/>
      <c r="AN10" s="22"/>
      <c r="AO10" s="22"/>
      <c r="AP10" s="22"/>
      <c r="AQ10" s="22"/>
      <c r="AR10" s="22"/>
      <c r="AS10" s="22"/>
      <c r="AT10" s="7">
        <f>データ!W6</f>
        <v>5.32</v>
      </c>
      <c r="AU10" s="7"/>
      <c r="AV10" s="7"/>
      <c r="AW10" s="7"/>
      <c r="AX10" s="7"/>
      <c r="AY10" s="7"/>
      <c r="AZ10" s="7"/>
      <c r="BA10" s="7"/>
      <c r="BB10" s="7">
        <f>データ!X6</f>
        <v>3581.39</v>
      </c>
      <c r="BC10" s="7"/>
      <c r="BD10" s="7"/>
      <c r="BE10" s="7"/>
      <c r="BF10" s="7"/>
      <c r="BG10" s="7"/>
      <c r="BH10" s="7"/>
      <c r="BI10" s="7"/>
      <c r="BJ10" s="2"/>
      <c r="BK10" s="2"/>
      <c r="BL10" s="30" t="s">
        <v>39</v>
      </c>
      <c r="BM10" s="40"/>
      <c r="BN10" s="47" t="s">
        <v>31</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41</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109</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42</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107</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11</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108</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44</v>
      </c>
    </row>
    <row r="84" spans="1:78" hidden="1">
      <c r="B84" s="12" t="s">
        <v>45</v>
      </c>
      <c r="C84" s="12"/>
      <c r="D84" s="12"/>
      <c r="E84" s="12" t="s">
        <v>46</v>
      </c>
      <c r="F84" s="12" t="s">
        <v>48</v>
      </c>
      <c r="G84" s="12" t="s">
        <v>49</v>
      </c>
      <c r="H84" s="12" t="s">
        <v>43</v>
      </c>
      <c r="I84" s="12" t="s">
        <v>12</v>
      </c>
      <c r="J84" s="12" t="s">
        <v>50</v>
      </c>
      <c r="K84" s="12" t="s">
        <v>51</v>
      </c>
      <c r="L84" s="12" t="s">
        <v>34</v>
      </c>
      <c r="M84" s="12" t="s">
        <v>38</v>
      </c>
      <c r="N84" s="12" t="s">
        <v>52</v>
      </c>
      <c r="O84" s="12" t="s">
        <v>54</v>
      </c>
    </row>
    <row r="85" spans="1:78" hidden="1">
      <c r="B85" s="12"/>
      <c r="C85" s="12"/>
      <c r="D85" s="12"/>
      <c r="E85" s="12" t="str">
        <f>データ!AI6</f>
        <v>【108.69】</v>
      </c>
      <c r="F85" s="12" t="str">
        <f>データ!AT6</f>
        <v>【3.28】</v>
      </c>
      <c r="G85" s="12" t="str">
        <f>データ!BE6</f>
        <v>【69.49】</v>
      </c>
      <c r="H85" s="12" t="str">
        <f>データ!BP6</f>
        <v>【682.78】</v>
      </c>
      <c r="I85" s="12" t="str">
        <f>データ!CA6</f>
        <v>【100.91】</v>
      </c>
      <c r="J85" s="12" t="str">
        <f>データ!CL6</f>
        <v>【136.86】</v>
      </c>
      <c r="K85" s="12" t="str">
        <f>データ!CW6</f>
        <v>【58.98】</v>
      </c>
      <c r="L85" s="12" t="str">
        <f>データ!DH6</f>
        <v>【95.20】</v>
      </c>
      <c r="M85" s="12" t="str">
        <f>データ!DS6</f>
        <v>【38.60】</v>
      </c>
      <c r="N85" s="12" t="str">
        <f>データ!ED6</f>
        <v>【5.64】</v>
      </c>
      <c r="O85" s="12" t="str">
        <f>データ!EO6</f>
        <v>【0.23】</v>
      </c>
    </row>
  </sheetData>
  <sheetProtection algorithmName="SHA-512" hashValue="BRsJP5q24Bps+A0BdXbKtuGo/ztJthkeDobNpSN3PgajsTxtSGYj3647jC9F7NNnEqiafUk8TXgKMV77XYJy7g==" saltValue="aG7nA+g1+DOjJ0YqZtrxqw=="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0"/>
  <sheetViews>
    <sheetView showGridLines="0" workbookViewId="0"/>
  </sheetViews>
  <sheetFormatPr defaultRowHeight="13.5"/>
  <cols>
    <col min="2" max="144" width="11.875" customWidth="1"/>
  </cols>
  <sheetData>
    <row r="1" spans="1:148">
      <c r="A1" t="s">
        <v>56</v>
      </c>
      <c r="Y1" s="78">
        <v>1</v>
      </c>
      <c r="Z1" s="78">
        <v>1</v>
      </c>
      <c r="AA1" s="78">
        <v>1</v>
      </c>
      <c r="AB1" s="78">
        <v>1</v>
      </c>
      <c r="AC1" s="78">
        <v>1</v>
      </c>
      <c r="AD1" s="78">
        <v>1</v>
      </c>
      <c r="AE1" s="78">
        <v>1</v>
      </c>
      <c r="AF1" s="78">
        <v>1</v>
      </c>
      <c r="AG1" s="78">
        <v>1</v>
      </c>
      <c r="AH1" s="78">
        <v>1</v>
      </c>
      <c r="AI1" s="78"/>
      <c r="AJ1" s="78">
        <v>1</v>
      </c>
      <c r="AK1" s="78">
        <v>1</v>
      </c>
      <c r="AL1" s="78">
        <v>1</v>
      </c>
      <c r="AM1" s="78">
        <v>1</v>
      </c>
      <c r="AN1" s="78">
        <v>1</v>
      </c>
      <c r="AO1" s="78">
        <v>1</v>
      </c>
      <c r="AP1" s="78">
        <v>1</v>
      </c>
      <c r="AQ1" s="78">
        <v>1</v>
      </c>
      <c r="AR1" s="78">
        <v>1</v>
      </c>
      <c r="AS1" s="78">
        <v>1</v>
      </c>
      <c r="AT1" s="78"/>
      <c r="AU1" s="78">
        <v>1</v>
      </c>
      <c r="AV1" s="78">
        <v>1</v>
      </c>
      <c r="AW1" s="78">
        <v>1</v>
      </c>
      <c r="AX1" s="78">
        <v>1</v>
      </c>
      <c r="AY1" s="78">
        <v>1</v>
      </c>
      <c r="AZ1" s="78">
        <v>1</v>
      </c>
      <c r="BA1" s="78">
        <v>1</v>
      </c>
      <c r="BB1" s="78">
        <v>1</v>
      </c>
      <c r="BC1" s="78">
        <v>1</v>
      </c>
      <c r="BD1" s="78">
        <v>1</v>
      </c>
      <c r="BE1" s="78"/>
      <c r="BF1" s="78">
        <v>1</v>
      </c>
      <c r="BG1" s="78">
        <v>1</v>
      </c>
      <c r="BH1" s="78">
        <v>1</v>
      </c>
      <c r="BI1" s="78">
        <v>1</v>
      </c>
      <c r="BJ1" s="78">
        <v>1</v>
      </c>
      <c r="BK1" s="78">
        <v>1</v>
      </c>
      <c r="BL1" s="78">
        <v>1</v>
      </c>
      <c r="BM1" s="78">
        <v>1</v>
      </c>
      <c r="BN1" s="78">
        <v>1</v>
      </c>
      <c r="BO1" s="78">
        <v>1</v>
      </c>
      <c r="BP1" s="78"/>
      <c r="BQ1" s="78">
        <v>1</v>
      </c>
      <c r="BR1" s="78">
        <v>1</v>
      </c>
      <c r="BS1" s="78">
        <v>1</v>
      </c>
      <c r="BT1" s="78">
        <v>1</v>
      </c>
      <c r="BU1" s="78">
        <v>1</v>
      </c>
      <c r="BV1" s="78">
        <v>1</v>
      </c>
      <c r="BW1" s="78">
        <v>1</v>
      </c>
      <c r="BX1" s="78">
        <v>1</v>
      </c>
      <c r="BY1" s="78">
        <v>1</v>
      </c>
      <c r="BZ1" s="78">
        <v>1</v>
      </c>
      <c r="CA1" s="78"/>
      <c r="CB1" s="78">
        <v>1</v>
      </c>
      <c r="CC1" s="78">
        <v>1</v>
      </c>
      <c r="CD1" s="78">
        <v>1</v>
      </c>
      <c r="CE1" s="78">
        <v>1</v>
      </c>
      <c r="CF1" s="78">
        <v>1</v>
      </c>
      <c r="CG1" s="78">
        <v>1</v>
      </c>
      <c r="CH1" s="78">
        <v>1</v>
      </c>
      <c r="CI1" s="78">
        <v>1</v>
      </c>
      <c r="CJ1" s="78">
        <v>1</v>
      </c>
      <c r="CK1" s="78">
        <v>1</v>
      </c>
      <c r="CL1" s="78"/>
      <c r="CM1" s="78">
        <v>1</v>
      </c>
      <c r="CN1" s="78">
        <v>1</v>
      </c>
      <c r="CO1" s="78">
        <v>1</v>
      </c>
      <c r="CP1" s="78">
        <v>1</v>
      </c>
      <c r="CQ1" s="78">
        <v>1</v>
      </c>
      <c r="CR1" s="78">
        <v>1</v>
      </c>
      <c r="CS1" s="78">
        <v>1</v>
      </c>
      <c r="CT1" s="78">
        <v>1</v>
      </c>
      <c r="CU1" s="78">
        <v>1</v>
      </c>
      <c r="CV1" s="78">
        <v>1</v>
      </c>
      <c r="CW1" s="78"/>
      <c r="CX1" s="78">
        <v>1</v>
      </c>
      <c r="CY1" s="78">
        <v>1</v>
      </c>
      <c r="CZ1" s="78">
        <v>1</v>
      </c>
      <c r="DA1" s="78">
        <v>1</v>
      </c>
      <c r="DB1" s="78">
        <v>1</v>
      </c>
      <c r="DC1" s="78">
        <v>1</v>
      </c>
      <c r="DD1" s="78">
        <v>1</v>
      </c>
      <c r="DE1" s="78">
        <v>1</v>
      </c>
      <c r="DF1" s="78">
        <v>1</v>
      </c>
      <c r="DG1" s="78">
        <v>1</v>
      </c>
      <c r="DH1" s="78"/>
      <c r="DI1" s="78">
        <v>1</v>
      </c>
      <c r="DJ1" s="78">
        <v>1</v>
      </c>
      <c r="DK1" s="78">
        <v>1</v>
      </c>
      <c r="DL1" s="78">
        <v>1</v>
      </c>
      <c r="DM1" s="78">
        <v>1</v>
      </c>
      <c r="DN1" s="78">
        <v>1</v>
      </c>
      <c r="DO1" s="78">
        <v>1</v>
      </c>
      <c r="DP1" s="78">
        <v>1</v>
      </c>
      <c r="DQ1" s="78">
        <v>1</v>
      </c>
      <c r="DR1" s="78">
        <v>1</v>
      </c>
      <c r="DS1" s="78"/>
      <c r="DT1" s="78">
        <v>1</v>
      </c>
      <c r="DU1" s="78">
        <v>1</v>
      </c>
      <c r="DV1" s="78">
        <v>1</v>
      </c>
      <c r="DW1" s="78">
        <v>1</v>
      </c>
      <c r="DX1" s="78">
        <v>1</v>
      </c>
      <c r="DY1" s="78">
        <v>1</v>
      </c>
      <c r="DZ1" s="78">
        <v>1</v>
      </c>
      <c r="EA1" s="78">
        <v>1</v>
      </c>
      <c r="EB1" s="78">
        <v>1</v>
      </c>
      <c r="EC1" s="78">
        <v>1</v>
      </c>
      <c r="ED1" s="78"/>
      <c r="EE1" s="78">
        <v>1</v>
      </c>
      <c r="EF1" s="78">
        <v>1</v>
      </c>
      <c r="EG1" s="78">
        <v>1</v>
      </c>
      <c r="EH1" s="78">
        <v>1</v>
      </c>
      <c r="EI1" s="78">
        <v>1</v>
      </c>
      <c r="EJ1" s="78">
        <v>1</v>
      </c>
      <c r="EK1" s="78">
        <v>1</v>
      </c>
      <c r="EL1" s="78">
        <v>1</v>
      </c>
      <c r="EM1" s="78">
        <v>1</v>
      </c>
      <c r="EN1" s="78">
        <v>1</v>
      </c>
      <c r="EO1" s="78"/>
    </row>
    <row r="2" spans="1:148">
      <c r="A2" s="60" t="s">
        <v>57</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8">
      <c r="A3" s="60" t="s">
        <v>20</v>
      </c>
      <c r="B3" s="62" t="s">
        <v>35</v>
      </c>
      <c r="C3" s="62" t="s">
        <v>59</v>
      </c>
      <c r="D3" s="62" t="s">
        <v>60</v>
      </c>
      <c r="E3" s="62" t="s">
        <v>7</v>
      </c>
      <c r="F3" s="62" t="s">
        <v>6</v>
      </c>
      <c r="G3" s="62" t="s">
        <v>26</v>
      </c>
      <c r="H3" s="68" t="s">
        <v>61</v>
      </c>
      <c r="I3" s="71"/>
      <c r="J3" s="71"/>
      <c r="K3" s="71"/>
      <c r="L3" s="71"/>
      <c r="M3" s="71"/>
      <c r="N3" s="71"/>
      <c r="O3" s="71"/>
      <c r="P3" s="71"/>
      <c r="Q3" s="71"/>
      <c r="R3" s="71"/>
      <c r="S3" s="71"/>
      <c r="T3" s="71"/>
      <c r="U3" s="71"/>
      <c r="V3" s="71"/>
      <c r="W3" s="71"/>
      <c r="X3" s="76"/>
      <c r="Y3" s="79" t="s">
        <v>55</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10</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8">
      <c r="A4" s="60" t="s">
        <v>62</v>
      </c>
      <c r="B4" s="63"/>
      <c r="C4" s="63"/>
      <c r="D4" s="63"/>
      <c r="E4" s="63"/>
      <c r="F4" s="63"/>
      <c r="G4" s="63"/>
      <c r="H4" s="69"/>
      <c r="I4" s="72"/>
      <c r="J4" s="72"/>
      <c r="K4" s="72"/>
      <c r="L4" s="72"/>
      <c r="M4" s="72"/>
      <c r="N4" s="72"/>
      <c r="O4" s="72"/>
      <c r="P4" s="72"/>
      <c r="Q4" s="72"/>
      <c r="R4" s="72"/>
      <c r="S4" s="72"/>
      <c r="T4" s="72"/>
      <c r="U4" s="72"/>
      <c r="V4" s="72"/>
      <c r="W4" s="72"/>
      <c r="X4" s="77"/>
      <c r="Y4" s="80" t="s">
        <v>53</v>
      </c>
      <c r="Z4" s="80"/>
      <c r="AA4" s="80"/>
      <c r="AB4" s="80"/>
      <c r="AC4" s="80"/>
      <c r="AD4" s="80"/>
      <c r="AE4" s="80"/>
      <c r="AF4" s="80"/>
      <c r="AG4" s="80"/>
      <c r="AH4" s="80"/>
      <c r="AI4" s="80"/>
      <c r="AJ4" s="80" t="s">
        <v>47</v>
      </c>
      <c r="AK4" s="80"/>
      <c r="AL4" s="80"/>
      <c r="AM4" s="80"/>
      <c r="AN4" s="80"/>
      <c r="AO4" s="80"/>
      <c r="AP4" s="80"/>
      <c r="AQ4" s="80"/>
      <c r="AR4" s="80"/>
      <c r="AS4" s="80"/>
      <c r="AT4" s="80"/>
      <c r="AU4" s="80" t="s">
        <v>29</v>
      </c>
      <c r="AV4" s="80"/>
      <c r="AW4" s="80"/>
      <c r="AX4" s="80"/>
      <c r="AY4" s="80"/>
      <c r="AZ4" s="80"/>
      <c r="BA4" s="80"/>
      <c r="BB4" s="80"/>
      <c r="BC4" s="80"/>
      <c r="BD4" s="80"/>
      <c r="BE4" s="80"/>
      <c r="BF4" s="80" t="s">
        <v>63</v>
      </c>
      <c r="BG4" s="80"/>
      <c r="BH4" s="80"/>
      <c r="BI4" s="80"/>
      <c r="BJ4" s="80"/>
      <c r="BK4" s="80"/>
      <c r="BL4" s="80"/>
      <c r="BM4" s="80"/>
      <c r="BN4" s="80"/>
      <c r="BO4" s="80"/>
      <c r="BP4" s="80"/>
      <c r="BQ4" s="80" t="s">
        <v>16</v>
      </c>
      <c r="BR4" s="80"/>
      <c r="BS4" s="80"/>
      <c r="BT4" s="80"/>
      <c r="BU4" s="80"/>
      <c r="BV4" s="80"/>
      <c r="BW4" s="80"/>
      <c r="BX4" s="80"/>
      <c r="BY4" s="80"/>
      <c r="BZ4" s="80"/>
      <c r="CA4" s="80"/>
      <c r="CB4" s="80" t="s">
        <v>64</v>
      </c>
      <c r="CC4" s="80"/>
      <c r="CD4" s="80"/>
      <c r="CE4" s="80"/>
      <c r="CF4" s="80"/>
      <c r="CG4" s="80"/>
      <c r="CH4" s="80"/>
      <c r="CI4" s="80"/>
      <c r="CJ4" s="80"/>
      <c r="CK4" s="80"/>
      <c r="CL4" s="80"/>
      <c r="CM4" s="80" t="s">
        <v>0</v>
      </c>
      <c r="CN4" s="80"/>
      <c r="CO4" s="80"/>
      <c r="CP4" s="80"/>
      <c r="CQ4" s="80"/>
      <c r="CR4" s="80"/>
      <c r="CS4" s="80"/>
      <c r="CT4" s="80"/>
      <c r="CU4" s="80"/>
      <c r="CV4" s="80"/>
      <c r="CW4" s="80"/>
      <c r="CX4" s="80" t="s">
        <v>65</v>
      </c>
      <c r="CY4" s="80"/>
      <c r="CZ4" s="80"/>
      <c r="DA4" s="80"/>
      <c r="DB4" s="80"/>
      <c r="DC4" s="80"/>
      <c r="DD4" s="80"/>
      <c r="DE4" s="80"/>
      <c r="DF4" s="80"/>
      <c r="DG4" s="80"/>
      <c r="DH4" s="80"/>
      <c r="DI4" s="80" t="s">
        <v>66</v>
      </c>
      <c r="DJ4" s="80"/>
      <c r="DK4" s="80"/>
      <c r="DL4" s="80"/>
      <c r="DM4" s="80"/>
      <c r="DN4" s="80"/>
      <c r="DO4" s="80"/>
      <c r="DP4" s="80"/>
      <c r="DQ4" s="80"/>
      <c r="DR4" s="80"/>
      <c r="DS4" s="80"/>
      <c r="DT4" s="80" t="s">
        <v>67</v>
      </c>
      <c r="DU4" s="80"/>
      <c r="DV4" s="80"/>
      <c r="DW4" s="80"/>
      <c r="DX4" s="80"/>
      <c r="DY4" s="80"/>
      <c r="DZ4" s="80"/>
      <c r="EA4" s="80"/>
      <c r="EB4" s="80"/>
      <c r="EC4" s="80"/>
      <c r="ED4" s="80"/>
      <c r="EE4" s="80" t="s">
        <v>68</v>
      </c>
      <c r="EF4" s="80"/>
      <c r="EG4" s="80"/>
      <c r="EH4" s="80"/>
      <c r="EI4" s="80"/>
      <c r="EJ4" s="80"/>
      <c r="EK4" s="80"/>
      <c r="EL4" s="80"/>
      <c r="EM4" s="80"/>
      <c r="EN4" s="80"/>
      <c r="EO4" s="80"/>
    </row>
    <row r="5" spans="1:148">
      <c r="A5" s="60" t="s">
        <v>69</v>
      </c>
      <c r="B5" s="64"/>
      <c r="C5" s="64"/>
      <c r="D5" s="64"/>
      <c r="E5" s="64"/>
      <c r="F5" s="64"/>
      <c r="G5" s="64"/>
      <c r="H5" s="70" t="s">
        <v>58</v>
      </c>
      <c r="I5" s="70" t="s">
        <v>70</v>
      </c>
      <c r="J5" s="70" t="s">
        <v>71</v>
      </c>
      <c r="K5" s="70" t="s">
        <v>72</v>
      </c>
      <c r="L5" s="70" t="s">
        <v>73</v>
      </c>
      <c r="M5" s="70" t="s">
        <v>8</v>
      </c>
      <c r="N5" s="70" t="s">
        <v>74</v>
      </c>
      <c r="O5" s="70" t="s">
        <v>75</v>
      </c>
      <c r="P5" s="70" t="s">
        <v>76</v>
      </c>
      <c r="Q5" s="70" t="s">
        <v>77</v>
      </c>
      <c r="R5" s="70" t="s">
        <v>78</v>
      </c>
      <c r="S5" s="70" t="s">
        <v>79</v>
      </c>
      <c r="T5" s="70" t="s">
        <v>80</v>
      </c>
      <c r="U5" s="70" t="s">
        <v>1</v>
      </c>
      <c r="V5" s="70" t="s">
        <v>3</v>
      </c>
      <c r="W5" s="70" t="s">
        <v>81</v>
      </c>
      <c r="X5" s="70" t="s">
        <v>82</v>
      </c>
      <c r="Y5" s="70" t="s">
        <v>83</v>
      </c>
      <c r="Z5" s="70" t="s">
        <v>84</v>
      </c>
      <c r="AA5" s="70" t="s">
        <v>85</v>
      </c>
      <c r="AB5" s="70" t="s">
        <v>86</v>
      </c>
      <c r="AC5" s="70" t="s">
        <v>87</v>
      </c>
      <c r="AD5" s="70" t="s">
        <v>88</v>
      </c>
      <c r="AE5" s="70" t="s">
        <v>90</v>
      </c>
      <c r="AF5" s="70" t="s">
        <v>91</v>
      </c>
      <c r="AG5" s="70" t="s">
        <v>92</v>
      </c>
      <c r="AH5" s="70" t="s">
        <v>93</v>
      </c>
      <c r="AI5" s="70" t="s">
        <v>45</v>
      </c>
      <c r="AJ5" s="70" t="s">
        <v>83</v>
      </c>
      <c r="AK5" s="70" t="s">
        <v>84</v>
      </c>
      <c r="AL5" s="70" t="s">
        <v>85</v>
      </c>
      <c r="AM5" s="70" t="s">
        <v>86</v>
      </c>
      <c r="AN5" s="70" t="s">
        <v>87</v>
      </c>
      <c r="AO5" s="70" t="s">
        <v>88</v>
      </c>
      <c r="AP5" s="70" t="s">
        <v>90</v>
      </c>
      <c r="AQ5" s="70" t="s">
        <v>91</v>
      </c>
      <c r="AR5" s="70" t="s">
        <v>92</v>
      </c>
      <c r="AS5" s="70" t="s">
        <v>93</v>
      </c>
      <c r="AT5" s="70" t="s">
        <v>89</v>
      </c>
      <c r="AU5" s="70" t="s">
        <v>83</v>
      </c>
      <c r="AV5" s="70" t="s">
        <v>84</v>
      </c>
      <c r="AW5" s="70" t="s">
        <v>85</v>
      </c>
      <c r="AX5" s="70" t="s">
        <v>86</v>
      </c>
      <c r="AY5" s="70" t="s">
        <v>87</v>
      </c>
      <c r="AZ5" s="70" t="s">
        <v>88</v>
      </c>
      <c r="BA5" s="70" t="s">
        <v>90</v>
      </c>
      <c r="BB5" s="70" t="s">
        <v>91</v>
      </c>
      <c r="BC5" s="70" t="s">
        <v>92</v>
      </c>
      <c r="BD5" s="70" t="s">
        <v>93</v>
      </c>
      <c r="BE5" s="70" t="s">
        <v>89</v>
      </c>
      <c r="BF5" s="70" t="s">
        <v>83</v>
      </c>
      <c r="BG5" s="70" t="s">
        <v>84</v>
      </c>
      <c r="BH5" s="70" t="s">
        <v>85</v>
      </c>
      <c r="BI5" s="70" t="s">
        <v>86</v>
      </c>
      <c r="BJ5" s="70" t="s">
        <v>87</v>
      </c>
      <c r="BK5" s="70" t="s">
        <v>88</v>
      </c>
      <c r="BL5" s="70" t="s">
        <v>90</v>
      </c>
      <c r="BM5" s="70" t="s">
        <v>91</v>
      </c>
      <c r="BN5" s="70" t="s">
        <v>92</v>
      </c>
      <c r="BO5" s="70" t="s">
        <v>93</v>
      </c>
      <c r="BP5" s="70" t="s">
        <v>89</v>
      </c>
      <c r="BQ5" s="70" t="s">
        <v>83</v>
      </c>
      <c r="BR5" s="70" t="s">
        <v>84</v>
      </c>
      <c r="BS5" s="70" t="s">
        <v>85</v>
      </c>
      <c r="BT5" s="70" t="s">
        <v>86</v>
      </c>
      <c r="BU5" s="70" t="s">
        <v>87</v>
      </c>
      <c r="BV5" s="70" t="s">
        <v>88</v>
      </c>
      <c r="BW5" s="70" t="s">
        <v>90</v>
      </c>
      <c r="BX5" s="70" t="s">
        <v>91</v>
      </c>
      <c r="BY5" s="70" t="s">
        <v>92</v>
      </c>
      <c r="BZ5" s="70" t="s">
        <v>93</v>
      </c>
      <c r="CA5" s="70" t="s">
        <v>89</v>
      </c>
      <c r="CB5" s="70" t="s">
        <v>83</v>
      </c>
      <c r="CC5" s="70" t="s">
        <v>84</v>
      </c>
      <c r="CD5" s="70" t="s">
        <v>85</v>
      </c>
      <c r="CE5" s="70" t="s">
        <v>86</v>
      </c>
      <c r="CF5" s="70" t="s">
        <v>87</v>
      </c>
      <c r="CG5" s="70" t="s">
        <v>88</v>
      </c>
      <c r="CH5" s="70" t="s">
        <v>90</v>
      </c>
      <c r="CI5" s="70" t="s">
        <v>91</v>
      </c>
      <c r="CJ5" s="70" t="s">
        <v>92</v>
      </c>
      <c r="CK5" s="70" t="s">
        <v>93</v>
      </c>
      <c r="CL5" s="70" t="s">
        <v>89</v>
      </c>
      <c r="CM5" s="70" t="s">
        <v>83</v>
      </c>
      <c r="CN5" s="70" t="s">
        <v>84</v>
      </c>
      <c r="CO5" s="70" t="s">
        <v>85</v>
      </c>
      <c r="CP5" s="70" t="s">
        <v>86</v>
      </c>
      <c r="CQ5" s="70" t="s">
        <v>87</v>
      </c>
      <c r="CR5" s="70" t="s">
        <v>88</v>
      </c>
      <c r="CS5" s="70" t="s">
        <v>90</v>
      </c>
      <c r="CT5" s="70" t="s">
        <v>91</v>
      </c>
      <c r="CU5" s="70" t="s">
        <v>92</v>
      </c>
      <c r="CV5" s="70" t="s">
        <v>93</v>
      </c>
      <c r="CW5" s="70" t="s">
        <v>89</v>
      </c>
      <c r="CX5" s="70" t="s">
        <v>83</v>
      </c>
      <c r="CY5" s="70" t="s">
        <v>84</v>
      </c>
      <c r="CZ5" s="70" t="s">
        <v>85</v>
      </c>
      <c r="DA5" s="70" t="s">
        <v>86</v>
      </c>
      <c r="DB5" s="70" t="s">
        <v>87</v>
      </c>
      <c r="DC5" s="70" t="s">
        <v>88</v>
      </c>
      <c r="DD5" s="70" t="s">
        <v>90</v>
      </c>
      <c r="DE5" s="70" t="s">
        <v>91</v>
      </c>
      <c r="DF5" s="70" t="s">
        <v>92</v>
      </c>
      <c r="DG5" s="70" t="s">
        <v>93</v>
      </c>
      <c r="DH5" s="70" t="s">
        <v>89</v>
      </c>
      <c r="DI5" s="70" t="s">
        <v>83</v>
      </c>
      <c r="DJ5" s="70" t="s">
        <v>84</v>
      </c>
      <c r="DK5" s="70" t="s">
        <v>85</v>
      </c>
      <c r="DL5" s="70" t="s">
        <v>86</v>
      </c>
      <c r="DM5" s="70" t="s">
        <v>87</v>
      </c>
      <c r="DN5" s="70" t="s">
        <v>88</v>
      </c>
      <c r="DO5" s="70" t="s">
        <v>90</v>
      </c>
      <c r="DP5" s="70" t="s">
        <v>91</v>
      </c>
      <c r="DQ5" s="70" t="s">
        <v>92</v>
      </c>
      <c r="DR5" s="70" t="s">
        <v>93</v>
      </c>
      <c r="DS5" s="70" t="s">
        <v>89</v>
      </c>
      <c r="DT5" s="70" t="s">
        <v>83</v>
      </c>
      <c r="DU5" s="70" t="s">
        <v>84</v>
      </c>
      <c r="DV5" s="70" t="s">
        <v>85</v>
      </c>
      <c r="DW5" s="70" t="s">
        <v>86</v>
      </c>
      <c r="DX5" s="70" t="s">
        <v>87</v>
      </c>
      <c r="DY5" s="70" t="s">
        <v>88</v>
      </c>
      <c r="DZ5" s="70" t="s">
        <v>90</v>
      </c>
      <c r="EA5" s="70" t="s">
        <v>91</v>
      </c>
      <c r="EB5" s="70" t="s">
        <v>92</v>
      </c>
      <c r="EC5" s="70" t="s">
        <v>93</v>
      </c>
      <c r="ED5" s="70" t="s">
        <v>89</v>
      </c>
      <c r="EE5" s="70" t="s">
        <v>83</v>
      </c>
      <c r="EF5" s="70" t="s">
        <v>84</v>
      </c>
      <c r="EG5" s="70" t="s">
        <v>85</v>
      </c>
      <c r="EH5" s="70" t="s">
        <v>86</v>
      </c>
      <c r="EI5" s="70" t="s">
        <v>87</v>
      </c>
      <c r="EJ5" s="70" t="s">
        <v>88</v>
      </c>
      <c r="EK5" s="70" t="s">
        <v>90</v>
      </c>
      <c r="EL5" s="70" t="s">
        <v>91</v>
      </c>
      <c r="EM5" s="70" t="s">
        <v>92</v>
      </c>
      <c r="EN5" s="70" t="s">
        <v>93</v>
      </c>
      <c r="EO5" s="70" t="s">
        <v>89</v>
      </c>
    </row>
    <row r="6" spans="1:148" s="59" customFormat="1">
      <c r="A6" s="60" t="s">
        <v>94</v>
      </c>
      <c r="B6" s="65">
        <f t="shared" ref="B6:X6" si="1">B7</f>
        <v>2018</v>
      </c>
      <c r="C6" s="65">
        <f t="shared" si="1"/>
        <v>22055</v>
      </c>
      <c r="D6" s="65">
        <f t="shared" si="1"/>
        <v>46</v>
      </c>
      <c r="E6" s="65">
        <f t="shared" si="1"/>
        <v>17</v>
      </c>
      <c r="F6" s="65">
        <f t="shared" si="1"/>
        <v>1</v>
      </c>
      <c r="G6" s="65">
        <f t="shared" si="1"/>
        <v>0</v>
      </c>
      <c r="H6" s="65" t="str">
        <f t="shared" si="1"/>
        <v>青森県　五所川原市</v>
      </c>
      <c r="I6" s="65" t="str">
        <f t="shared" si="1"/>
        <v>法適用</v>
      </c>
      <c r="J6" s="65" t="str">
        <f t="shared" si="1"/>
        <v>下水道事業</v>
      </c>
      <c r="K6" s="65" t="str">
        <f t="shared" si="1"/>
        <v>公共下水道</v>
      </c>
      <c r="L6" s="65" t="str">
        <f t="shared" si="1"/>
        <v>Cc1</v>
      </c>
      <c r="M6" s="65" t="str">
        <f t="shared" si="1"/>
        <v>非設置</v>
      </c>
      <c r="N6" s="73" t="str">
        <f t="shared" si="1"/>
        <v>-</v>
      </c>
      <c r="O6" s="73">
        <f t="shared" si="1"/>
        <v>53.75</v>
      </c>
      <c r="P6" s="73">
        <f t="shared" si="1"/>
        <v>35.08</v>
      </c>
      <c r="Q6" s="73">
        <f t="shared" si="1"/>
        <v>63.43</v>
      </c>
      <c r="R6" s="73">
        <f t="shared" si="1"/>
        <v>3240</v>
      </c>
      <c r="S6" s="73">
        <f t="shared" si="1"/>
        <v>54780</v>
      </c>
      <c r="T6" s="73">
        <f t="shared" si="1"/>
        <v>404.2</v>
      </c>
      <c r="U6" s="73">
        <f t="shared" si="1"/>
        <v>135.53</v>
      </c>
      <c r="V6" s="73">
        <f t="shared" si="1"/>
        <v>19053</v>
      </c>
      <c r="W6" s="73">
        <f t="shared" si="1"/>
        <v>5.32</v>
      </c>
      <c r="X6" s="73">
        <f t="shared" si="1"/>
        <v>3581.39</v>
      </c>
      <c r="Y6" s="81">
        <f t="shared" ref="Y6:AH6" si="2">IF(Y7="",NA(),Y7)</f>
        <v>90.17</v>
      </c>
      <c r="Z6" s="81">
        <f t="shared" si="2"/>
        <v>89.43</v>
      </c>
      <c r="AA6" s="81">
        <f t="shared" si="2"/>
        <v>86.95</v>
      </c>
      <c r="AB6" s="81">
        <f t="shared" si="2"/>
        <v>86.69</v>
      </c>
      <c r="AC6" s="81">
        <f t="shared" si="2"/>
        <v>85.6</v>
      </c>
      <c r="AD6" s="81">
        <f t="shared" si="2"/>
        <v>107.31</v>
      </c>
      <c r="AE6" s="81">
        <f t="shared" si="2"/>
        <v>115.25</v>
      </c>
      <c r="AF6" s="81">
        <f t="shared" si="2"/>
        <v>105.98</v>
      </c>
      <c r="AG6" s="81">
        <f t="shared" si="2"/>
        <v>105.53</v>
      </c>
      <c r="AH6" s="81">
        <f t="shared" si="2"/>
        <v>105.06</v>
      </c>
      <c r="AI6" s="73" t="str">
        <f>IF(AI7="","",IF(AI7="-","【-】","【"&amp;SUBSTITUTE(TEXT(AI7,"#,##0.00"),"-","△")&amp;"】"))</f>
        <v>【108.69】</v>
      </c>
      <c r="AJ6" s="81">
        <f t="shared" ref="AJ6:AS6" si="3">IF(AJ7="",NA(),AJ7)</f>
        <v>106.65</v>
      </c>
      <c r="AK6" s="81">
        <f t="shared" si="3"/>
        <v>128.33000000000001</v>
      </c>
      <c r="AL6" s="81">
        <f t="shared" si="3"/>
        <v>157.31</v>
      </c>
      <c r="AM6" s="81">
        <f t="shared" si="3"/>
        <v>179.45</v>
      </c>
      <c r="AN6" s="81">
        <f t="shared" si="3"/>
        <v>208.95</v>
      </c>
      <c r="AO6" s="81">
        <f t="shared" si="3"/>
        <v>24.54</v>
      </c>
      <c r="AP6" s="81">
        <f t="shared" si="3"/>
        <v>19.440000000000001</v>
      </c>
      <c r="AQ6" s="81">
        <f t="shared" si="3"/>
        <v>41.15</v>
      </c>
      <c r="AR6" s="81">
        <f t="shared" si="3"/>
        <v>39.08</v>
      </c>
      <c r="AS6" s="81">
        <f t="shared" si="3"/>
        <v>41.56</v>
      </c>
      <c r="AT6" s="73" t="str">
        <f>IF(AT7="","",IF(AT7="-","【-】","【"&amp;SUBSTITUTE(TEXT(AT7,"#,##0.00"),"-","△")&amp;"】"))</f>
        <v>【3.28】</v>
      </c>
      <c r="AU6" s="81">
        <f t="shared" ref="AU6:BD6" si="4">IF(AU7="",NA(),AU7)</f>
        <v>26.91</v>
      </c>
      <c r="AV6" s="81">
        <f t="shared" si="4"/>
        <v>35.1</v>
      </c>
      <c r="AW6" s="81">
        <f t="shared" si="4"/>
        <v>35.65</v>
      </c>
      <c r="AX6" s="81">
        <f t="shared" si="4"/>
        <v>46.52</v>
      </c>
      <c r="AY6" s="81">
        <f t="shared" si="4"/>
        <v>52.54</v>
      </c>
      <c r="AZ6" s="81">
        <f t="shared" si="4"/>
        <v>56.94</v>
      </c>
      <c r="BA6" s="81">
        <f t="shared" si="4"/>
        <v>71.52</v>
      </c>
      <c r="BB6" s="81">
        <f t="shared" si="4"/>
        <v>88.12</v>
      </c>
      <c r="BC6" s="81">
        <f t="shared" si="4"/>
        <v>81.33</v>
      </c>
      <c r="BD6" s="81">
        <f t="shared" si="4"/>
        <v>80.81</v>
      </c>
      <c r="BE6" s="73" t="str">
        <f>IF(BE7="","",IF(BE7="-","【-】","【"&amp;SUBSTITUTE(TEXT(BE7,"#,##0.00"),"-","△")&amp;"】"))</f>
        <v>【69.49】</v>
      </c>
      <c r="BF6" s="81">
        <f t="shared" ref="BF6:BO6" si="5">IF(BF7="",NA(),BF7)</f>
        <v>1096.17</v>
      </c>
      <c r="BG6" s="81">
        <f t="shared" si="5"/>
        <v>1085.6300000000001</v>
      </c>
      <c r="BH6" s="81">
        <f t="shared" si="5"/>
        <v>961.72</v>
      </c>
      <c r="BI6" s="81">
        <f t="shared" si="5"/>
        <v>1012.61</v>
      </c>
      <c r="BJ6" s="81">
        <f t="shared" si="5"/>
        <v>936.95</v>
      </c>
      <c r="BK6" s="81">
        <f t="shared" si="5"/>
        <v>721.06</v>
      </c>
      <c r="BL6" s="81">
        <f t="shared" si="5"/>
        <v>862.87</v>
      </c>
      <c r="BM6" s="81">
        <f t="shared" si="5"/>
        <v>716.96</v>
      </c>
      <c r="BN6" s="81">
        <f t="shared" si="5"/>
        <v>799.11</v>
      </c>
      <c r="BO6" s="81">
        <f t="shared" si="5"/>
        <v>768.62</v>
      </c>
      <c r="BP6" s="73" t="str">
        <f>IF(BP7="","",IF(BP7="-","【-】","【"&amp;SUBSTITUTE(TEXT(BP7,"#,##0.00"),"-","△")&amp;"】"))</f>
        <v>【682.78】</v>
      </c>
      <c r="BQ6" s="81">
        <f t="shared" ref="BQ6:BZ6" si="6">IF(BQ7="",NA(),BQ7)</f>
        <v>96.34</v>
      </c>
      <c r="BR6" s="81">
        <f t="shared" si="6"/>
        <v>95.11</v>
      </c>
      <c r="BS6" s="81">
        <f t="shared" si="6"/>
        <v>100</v>
      </c>
      <c r="BT6" s="81">
        <f t="shared" si="6"/>
        <v>95.95</v>
      </c>
      <c r="BU6" s="81">
        <f t="shared" si="6"/>
        <v>99.88</v>
      </c>
      <c r="BV6" s="81">
        <f t="shared" si="6"/>
        <v>84.86</v>
      </c>
      <c r="BW6" s="81">
        <f t="shared" si="6"/>
        <v>85.39</v>
      </c>
      <c r="BX6" s="81">
        <f t="shared" si="6"/>
        <v>88.09</v>
      </c>
      <c r="BY6" s="81">
        <f t="shared" si="6"/>
        <v>87.69</v>
      </c>
      <c r="BZ6" s="81">
        <f t="shared" si="6"/>
        <v>88.06</v>
      </c>
      <c r="CA6" s="73" t="str">
        <f>IF(CA7="","",IF(CA7="-","【-】","【"&amp;SUBSTITUTE(TEXT(CA7,"#,##0.00"),"-","△")&amp;"】"))</f>
        <v>【100.91】</v>
      </c>
      <c r="CB6" s="81">
        <f t="shared" ref="CB6:CK6" si="7">IF(CB7="",NA(),CB7)</f>
        <v>209.92</v>
      </c>
      <c r="CC6" s="81">
        <f t="shared" si="7"/>
        <v>210.56</v>
      </c>
      <c r="CD6" s="81">
        <f t="shared" si="7"/>
        <v>200.59</v>
      </c>
      <c r="CE6" s="81">
        <f t="shared" si="7"/>
        <v>209.16</v>
      </c>
      <c r="CF6" s="81">
        <f t="shared" si="7"/>
        <v>200.81</v>
      </c>
      <c r="CG6" s="81">
        <f t="shared" si="7"/>
        <v>188.14</v>
      </c>
      <c r="CH6" s="81">
        <f t="shared" si="7"/>
        <v>188.79</v>
      </c>
      <c r="CI6" s="81">
        <f t="shared" si="7"/>
        <v>181.8</v>
      </c>
      <c r="CJ6" s="81">
        <f t="shared" si="7"/>
        <v>180.07</v>
      </c>
      <c r="CK6" s="81">
        <f t="shared" si="7"/>
        <v>179.32</v>
      </c>
      <c r="CL6" s="73" t="str">
        <f>IF(CL7="","",IF(CL7="-","【-】","【"&amp;SUBSTITUTE(TEXT(CL7,"#,##0.00"),"-","△")&amp;"】"))</f>
        <v>【136.86】</v>
      </c>
      <c r="CM6" s="81">
        <f t="shared" ref="CM6:CV6" si="8">IF(CM7="",NA(),CM7)</f>
        <v>58.51</v>
      </c>
      <c r="CN6" s="81">
        <f t="shared" si="8"/>
        <v>54.62</v>
      </c>
      <c r="CO6" s="81">
        <f t="shared" si="8"/>
        <v>57.1</v>
      </c>
      <c r="CP6" s="81">
        <f t="shared" si="8"/>
        <v>60.35</v>
      </c>
      <c r="CQ6" s="81">
        <f t="shared" si="8"/>
        <v>58.95</v>
      </c>
      <c r="CR6" s="81">
        <f t="shared" si="8"/>
        <v>64.23</v>
      </c>
      <c r="CS6" s="81">
        <f t="shared" si="8"/>
        <v>59.4</v>
      </c>
      <c r="CT6" s="81">
        <f t="shared" si="8"/>
        <v>59.35</v>
      </c>
      <c r="CU6" s="81">
        <f t="shared" si="8"/>
        <v>58.4</v>
      </c>
      <c r="CV6" s="81">
        <f t="shared" si="8"/>
        <v>58</v>
      </c>
      <c r="CW6" s="73" t="str">
        <f>IF(CW7="","",IF(CW7="-","【-】","【"&amp;SUBSTITUTE(TEXT(CW7,"#,##0.00"),"-","△")&amp;"】"))</f>
        <v>【58.98】</v>
      </c>
      <c r="CX6" s="81">
        <f t="shared" ref="CX6:DG6" si="9">IF(CX7="",NA(),CX7)</f>
        <v>84.24</v>
      </c>
      <c r="CY6" s="81">
        <f t="shared" si="9"/>
        <v>84.56</v>
      </c>
      <c r="CZ6" s="81">
        <f t="shared" si="9"/>
        <v>85.14</v>
      </c>
      <c r="DA6" s="81">
        <f t="shared" si="9"/>
        <v>85.63</v>
      </c>
      <c r="DB6" s="81">
        <f t="shared" si="9"/>
        <v>86.62</v>
      </c>
      <c r="DC6" s="81">
        <f t="shared" si="9"/>
        <v>90.22</v>
      </c>
      <c r="DD6" s="81">
        <f t="shared" si="9"/>
        <v>89.81</v>
      </c>
      <c r="DE6" s="81">
        <f t="shared" si="9"/>
        <v>89.88</v>
      </c>
      <c r="DF6" s="81">
        <f t="shared" si="9"/>
        <v>89.68</v>
      </c>
      <c r="DG6" s="81">
        <f t="shared" si="9"/>
        <v>89.79</v>
      </c>
      <c r="DH6" s="73" t="str">
        <f>IF(DH7="","",IF(DH7="-","【-】","【"&amp;SUBSTITUTE(TEXT(DH7,"#,##0.00"),"-","△")&amp;"】"))</f>
        <v>【95.20】</v>
      </c>
      <c r="DI6" s="81">
        <f t="shared" ref="DI6:DR6" si="10">IF(DI7="",NA(),DI7)</f>
        <v>29.79</v>
      </c>
      <c r="DJ6" s="81">
        <f t="shared" si="10"/>
        <v>31.6</v>
      </c>
      <c r="DK6" s="81">
        <f t="shared" si="10"/>
        <v>32.369999999999997</v>
      </c>
      <c r="DL6" s="81">
        <f t="shared" si="10"/>
        <v>34.26</v>
      </c>
      <c r="DM6" s="81">
        <f t="shared" si="10"/>
        <v>35.07</v>
      </c>
      <c r="DN6" s="81">
        <f t="shared" si="10"/>
        <v>33.46</v>
      </c>
      <c r="DO6" s="81">
        <f t="shared" si="10"/>
        <v>30.5</v>
      </c>
      <c r="DP6" s="81">
        <f t="shared" si="10"/>
        <v>27.12</v>
      </c>
      <c r="DQ6" s="81">
        <f t="shared" si="10"/>
        <v>29.5</v>
      </c>
      <c r="DR6" s="81">
        <f t="shared" si="10"/>
        <v>30.6</v>
      </c>
      <c r="DS6" s="73" t="str">
        <f>IF(DS7="","",IF(DS7="-","【-】","【"&amp;SUBSTITUTE(TEXT(DS7,"#,##0.00"),"-","△")&amp;"】"))</f>
        <v>【38.60】</v>
      </c>
      <c r="DT6" s="73">
        <f t="shared" ref="DT6:EC6" si="11">IF(DT7="",NA(),DT7)</f>
        <v>0</v>
      </c>
      <c r="DU6" s="73">
        <f t="shared" si="11"/>
        <v>0</v>
      </c>
      <c r="DV6" s="73">
        <f t="shared" si="11"/>
        <v>0</v>
      </c>
      <c r="DW6" s="73">
        <f t="shared" si="11"/>
        <v>0</v>
      </c>
      <c r="DX6" s="73">
        <f t="shared" si="11"/>
        <v>0</v>
      </c>
      <c r="DY6" s="81">
        <f t="shared" si="11"/>
        <v>3.12</v>
      </c>
      <c r="DZ6" s="81">
        <f t="shared" si="11"/>
        <v>3</v>
      </c>
      <c r="EA6" s="81">
        <f t="shared" si="11"/>
        <v>1.9300000000000002</v>
      </c>
      <c r="EB6" s="81">
        <f t="shared" si="11"/>
        <v>1.92</v>
      </c>
      <c r="EC6" s="81">
        <f t="shared" si="11"/>
        <v>1.83</v>
      </c>
      <c r="ED6" s="73" t="str">
        <f>IF(ED7="","",IF(ED7="-","【-】","【"&amp;SUBSTITUTE(TEXT(ED7,"#,##0.00"),"-","△")&amp;"】"))</f>
        <v>【5.64】</v>
      </c>
      <c r="EE6" s="73">
        <f t="shared" ref="EE6:EN6" si="12">IF(EE7="",NA(),EE7)</f>
        <v>0</v>
      </c>
      <c r="EF6" s="73">
        <f t="shared" si="12"/>
        <v>0</v>
      </c>
      <c r="EG6" s="81">
        <f t="shared" si="12"/>
        <v>3.e-002</v>
      </c>
      <c r="EH6" s="73">
        <f t="shared" si="12"/>
        <v>0</v>
      </c>
      <c r="EI6" s="73">
        <f t="shared" si="12"/>
        <v>0</v>
      </c>
      <c r="EJ6" s="81">
        <f t="shared" si="12"/>
        <v>0.11</v>
      </c>
      <c r="EK6" s="81">
        <f t="shared" si="12"/>
        <v>9.e-002</v>
      </c>
      <c r="EL6" s="81">
        <f t="shared" si="12"/>
        <v>0.19</v>
      </c>
      <c r="EM6" s="81">
        <f t="shared" si="12"/>
        <v>0.23</v>
      </c>
      <c r="EN6" s="81">
        <f t="shared" si="12"/>
        <v>0.21</v>
      </c>
      <c r="EO6" s="73" t="str">
        <f>IF(EO7="","",IF(EO7="-","【-】","【"&amp;SUBSTITUTE(TEXT(EO7,"#,##0.00"),"-","△")&amp;"】"))</f>
        <v>【0.23】</v>
      </c>
    </row>
    <row r="7" spans="1:148" s="59" customFormat="1">
      <c r="A7" s="60"/>
      <c r="B7" s="66">
        <v>2018</v>
      </c>
      <c r="C7" s="66">
        <v>22055</v>
      </c>
      <c r="D7" s="66">
        <v>46</v>
      </c>
      <c r="E7" s="66">
        <v>17</v>
      </c>
      <c r="F7" s="66">
        <v>1</v>
      </c>
      <c r="G7" s="66">
        <v>0</v>
      </c>
      <c r="H7" s="66" t="s">
        <v>95</v>
      </c>
      <c r="I7" s="66" t="s">
        <v>96</v>
      </c>
      <c r="J7" s="66" t="s">
        <v>97</v>
      </c>
      <c r="K7" s="66" t="s">
        <v>98</v>
      </c>
      <c r="L7" s="66" t="s">
        <v>99</v>
      </c>
      <c r="M7" s="66" t="s">
        <v>100</v>
      </c>
      <c r="N7" s="74" t="s">
        <v>101</v>
      </c>
      <c r="O7" s="74">
        <v>53.75</v>
      </c>
      <c r="P7" s="74">
        <v>35.08</v>
      </c>
      <c r="Q7" s="74">
        <v>63.43</v>
      </c>
      <c r="R7" s="74">
        <v>3240</v>
      </c>
      <c r="S7" s="74">
        <v>54780</v>
      </c>
      <c r="T7" s="74">
        <v>404.2</v>
      </c>
      <c r="U7" s="74">
        <v>135.53</v>
      </c>
      <c r="V7" s="74">
        <v>19053</v>
      </c>
      <c r="W7" s="74">
        <v>5.32</v>
      </c>
      <c r="X7" s="74">
        <v>3581.39</v>
      </c>
      <c r="Y7" s="74">
        <v>90.17</v>
      </c>
      <c r="Z7" s="74">
        <v>89.43</v>
      </c>
      <c r="AA7" s="74">
        <v>86.95</v>
      </c>
      <c r="AB7" s="74">
        <v>86.69</v>
      </c>
      <c r="AC7" s="74">
        <v>85.6</v>
      </c>
      <c r="AD7" s="74">
        <v>107.31</v>
      </c>
      <c r="AE7" s="74">
        <v>115.25</v>
      </c>
      <c r="AF7" s="74">
        <v>105.98</v>
      </c>
      <c r="AG7" s="74">
        <v>105.53</v>
      </c>
      <c r="AH7" s="74">
        <v>105.06</v>
      </c>
      <c r="AI7" s="74">
        <v>108.69</v>
      </c>
      <c r="AJ7" s="74">
        <v>106.65</v>
      </c>
      <c r="AK7" s="74">
        <v>128.33000000000001</v>
      </c>
      <c r="AL7" s="74">
        <v>157.31</v>
      </c>
      <c r="AM7" s="74">
        <v>179.45</v>
      </c>
      <c r="AN7" s="74">
        <v>208.95</v>
      </c>
      <c r="AO7" s="74">
        <v>24.54</v>
      </c>
      <c r="AP7" s="74">
        <v>19.440000000000001</v>
      </c>
      <c r="AQ7" s="74">
        <v>41.15</v>
      </c>
      <c r="AR7" s="74">
        <v>39.08</v>
      </c>
      <c r="AS7" s="74">
        <v>41.56</v>
      </c>
      <c r="AT7" s="74">
        <v>3.28</v>
      </c>
      <c r="AU7" s="74">
        <v>26.91</v>
      </c>
      <c r="AV7" s="74">
        <v>35.1</v>
      </c>
      <c r="AW7" s="74">
        <v>35.65</v>
      </c>
      <c r="AX7" s="74">
        <v>46.52</v>
      </c>
      <c r="AY7" s="74">
        <v>52.54</v>
      </c>
      <c r="AZ7" s="74">
        <v>56.94</v>
      </c>
      <c r="BA7" s="74">
        <v>71.52</v>
      </c>
      <c r="BB7" s="74">
        <v>88.12</v>
      </c>
      <c r="BC7" s="74">
        <v>81.33</v>
      </c>
      <c r="BD7" s="74">
        <v>80.81</v>
      </c>
      <c r="BE7" s="74">
        <v>69.489999999999995</v>
      </c>
      <c r="BF7" s="74">
        <v>1096.17</v>
      </c>
      <c r="BG7" s="74">
        <v>1085.6300000000001</v>
      </c>
      <c r="BH7" s="74">
        <v>961.72</v>
      </c>
      <c r="BI7" s="74">
        <v>1012.61</v>
      </c>
      <c r="BJ7" s="74">
        <v>936.95</v>
      </c>
      <c r="BK7" s="74">
        <v>721.06</v>
      </c>
      <c r="BL7" s="74">
        <v>862.87</v>
      </c>
      <c r="BM7" s="74">
        <v>716.96</v>
      </c>
      <c r="BN7" s="74">
        <v>799.11</v>
      </c>
      <c r="BO7" s="74">
        <v>768.62</v>
      </c>
      <c r="BP7" s="74">
        <v>682.78</v>
      </c>
      <c r="BQ7" s="74">
        <v>96.34</v>
      </c>
      <c r="BR7" s="74">
        <v>95.11</v>
      </c>
      <c r="BS7" s="74">
        <v>100</v>
      </c>
      <c r="BT7" s="74">
        <v>95.95</v>
      </c>
      <c r="BU7" s="74">
        <v>99.88</v>
      </c>
      <c r="BV7" s="74">
        <v>84.86</v>
      </c>
      <c r="BW7" s="74">
        <v>85.39</v>
      </c>
      <c r="BX7" s="74">
        <v>88.09</v>
      </c>
      <c r="BY7" s="74">
        <v>87.69</v>
      </c>
      <c r="BZ7" s="74">
        <v>88.06</v>
      </c>
      <c r="CA7" s="74">
        <v>100.91</v>
      </c>
      <c r="CB7" s="74">
        <v>209.92</v>
      </c>
      <c r="CC7" s="74">
        <v>210.56</v>
      </c>
      <c r="CD7" s="74">
        <v>200.59</v>
      </c>
      <c r="CE7" s="74">
        <v>209.16</v>
      </c>
      <c r="CF7" s="74">
        <v>200.81</v>
      </c>
      <c r="CG7" s="74">
        <v>188.14</v>
      </c>
      <c r="CH7" s="74">
        <v>188.79</v>
      </c>
      <c r="CI7" s="74">
        <v>181.8</v>
      </c>
      <c r="CJ7" s="74">
        <v>180.07</v>
      </c>
      <c r="CK7" s="74">
        <v>179.32</v>
      </c>
      <c r="CL7" s="74">
        <v>136.86000000000001</v>
      </c>
      <c r="CM7" s="74">
        <v>58.51</v>
      </c>
      <c r="CN7" s="74">
        <v>54.62</v>
      </c>
      <c r="CO7" s="74">
        <v>57.1</v>
      </c>
      <c r="CP7" s="74">
        <v>60.35</v>
      </c>
      <c r="CQ7" s="74">
        <v>58.95</v>
      </c>
      <c r="CR7" s="74">
        <v>64.23</v>
      </c>
      <c r="CS7" s="74">
        <v>59.4</v>
      </c>
      <c r="CT7" s="74">
        <v>59.35</v>
      </c>
      <c r="CU7" s="74">
        <v>58.4</v>
      </c>
      <c r="CV7" s="74">
        <v>58</v>
      </c>
      <c r="CW7" s="74">
        <v>58.98</v>
      </c>
      <c r="CX7" s="74">
        <v>84.24</v>
      </c>
      <c r="CY7" s="74">
        <v>84.56</v>
      </c>
      <c r="CZ7" s="74">
        <v>85.14</v>
      </c>
      <c r="DA7" s="74">
        <v>85.63</v>
      </c>
      <c r="DB7" s="74">
        <v>86.62</v>
      </c>
      <c r="DC7" s="74">
        <v>90.22</v>
      </c>
      <c r="DD7" s="74">
        <v>89.81</v>
      </c>
      <c r="DE7" s="74">
        <v>89.88</v>
      </c>
      <c r="DF7" s="74">
        <v>89.68</v>
      </c>
      <c r="DG7" s="74">
        <v>89.79</v>
      </c>
      <c r="DH7" s="74">
        <v>95.2</v>
      </c>
      <c r="DI7" s="74">
        <v>29.79</v>
      </c>
      <c r="DJ7" s="74">
        <v>31.6</v>
      </c>
      <c r="DK7" s="74">
        <v>32.369999999999997</v>
      </c>
      <c r="DL7" s="74">
        <v>34.26</v>
      </c>
      <c r="DM7" s="74">
        <v>35.07</v>
      </c>
      <c r="DN7" s="74">
        <v>33.46</v>
      </c>
      <c r="DO7" s="74">
        <v>30.5</v>
      </c>
      <c r="DP7" s="74">
        <v>27.12</v>
      </c>
      <c r="DQ7" s="74">
        <v>29.5</v>
      </c>
      <c r="DR7" s="74">
        <v>30.6</v>
      </c>
      <c r="DS7" s="74">
        <v>38.6</v>
      </c>
      <c r="DT7" s="74">
        <v>0</v>
      </c>
      <c r="DU7" s="74">
        <v>0</v>
      </c>
      <c r="DV7" s="74">
        <v>0</v>
      </c>
      <c r="DW7" s="74">
        <v>0</v>
      </c>
      <c r="DX7" s="74">
        <v>0</v>
      </c>
      <c r="DY7" s="74">
        <v>3.12</v>
      </c>
      <c r="DZ7" s="74">
        <v>3</v>
      </c>
      <c r="EA7" s="74">
        <v>1.9300000000000002</v>
      </c>
      <c r="EB7" s="74">
        <v>1.92</v>
      </c>
      <c r="EC7" s="74">
        <v>1.83</v>
      </c>
      <c r="ED7" s="74">
        <v>5.64</v>
      </c>
      <c r="EE7" s="74">
        <v>0</v>
      </c>
      <c r="EF7" s="74">
        <v>0</v>
      </c>
      <c r="EG7" s="74">
        <v>3.e-002</v>
      </c>
      <c r="EH7" s="74">
        <v>0</v>
      </c>
      <c r="EI7" s="74">
        <v>0</v>
      </c>
      <c r="EJ7" s="74">
        <v>0.11</v>
      </c>
      <c r="EK7" s="74">
        <v>9.e-002</v>
      </c>
      <c r="EL7" s="74">
        <v>0.19</v>
      </c>
      <c r="EM7" s="74">
        <v>0.23</v>
      </c>
      <c r="EN7" s="74">
        <v>0.21</v>
      </c>
      <c r="EO7" s="74">
        <v>0.23</v>
      </c>
    </row>
    <row r="8" spans="1:148">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c r="EP8" s="75"/>
      <c r="EQ8" s="75"/>
      <c r="ER8" s="75"/>
    </row>
    <row r="9" spans="1:148">
      <c r="A9" s="61"/>
      <c r="B9" s="61" t="s">
        <v>102</v>
      </c>
      <c r="C9" s="61" t="s">
        <v>103</v>
      </c>
      <c r="D9" s="61" t="s">
        <v>104</v>
      </c>
      <c r="E9" s="61" t="s">
        <v>105</v>
      </c>
      <c r="F9" s="61" t="s">
        <v>106</v>
      </c>
      <c r="R9" s="75"/>
      <c r="Y9" s="75"/>
      <c r="Z9" s="75"/>
      <c r="AA9" s="75"/>
      <c r="AB9" s="75"/>
      <c r="AC9" s="75"/>
      <c r="AD9" s="75"/>
      <c r="AE9" s="75"/>
      <c r="AF9" s="75"/>
      <c r="AG9" s="75"/>
      <c r="AI9" s="75"/>
      <c r="AJ9" s="75"/>
      <c r="AK9" s="75"/>
      <c r="AL9" s="75"/>
      <c r="AM9" s="75"/>
      <c r="AN9" s="75"/>
      <c r="AO9" s="75"/>
      <c r="AP9" s="75"/>
      <c r="AQ9" s="75"/>
      <c r="AR9" s="75"/>
      <c r="AT9" s="75"/>
      <c r="AU9" s="75"/>
      <c r="AV9" s="75"/>
      <c r="AW9" s="75"/>
      <c r="AX9" s="75"/>
      <c r="AY9" s="75"/>
      <c r="AZ9" s="75"/>
      <c r="BA9" s="75"/>
      <c r="BB9" s="75"/>
      <c r="BC9" s="75"/>
      <c r="BE9" s="75"/>
      <c r="BF9" s="75"/>
      <c r="BG9" s="75"/>
      <c r="BH9" s="75"/>
      <c r="BI9" s="75"/>
      <c r="BJ9" s="75"/>
      <c r="BK9" s="75"/>
      <c r="BL9" s="75"/>
      <c r="BM9" s="75"/>
      <c r="BN9" s="75"/>
      <c r="BP9" s="75"/>
      <c r="BQ9" s="75"/>
      <c r="BR9" s="75"/>
      <c r="BS9" s="75"/>
      <c r="BT9" s="75"/>
      <c r="BU9" s="75"/>
      <c r="BV9" s="75"/>
      <c r="BW9" s="75"/>
      <c r="BX9" s="75"/>
      <c r="BY9" s="75"/>
      <c r="CA9" s="75"/>
      <c r="CB9" s="75"/>
      <c r="CC9" s="75"/>
      <c r="CD9" s="75"/>
      <c r="CE9" s="75"/>
      <c r="CF9" s="75"/>
      <c r="CG9" s="75"/>
      <c r="CH9" s="75"/>
      <c r="CI9" s="75"/>
      <c r="CJ9" s="75"/>
      <c r="CL9" s="75"/>
      <c r="CM9" s="75"/>
      <c r="CN9" s="75"/>
      <c r="CO9" s="75"/>
      <c r="CP9" s="75"/>
      <c r="CQ9" s="75"/>
      <c r="CR9" s="75"/>
      <c r="CS9" s="75"/>
      <c r="CT9" s="75"/>
      <c r="CU9" s="75"/>
      <c r="CW9" s="75"/>
      <c r="CX9" s="75"/>
      <c r="CY9" s="75"/>
      <c r="CZ9" s="75"/>
      <c r="DA9" s="75"/>
      <c r="DB9" s="75"/>
      <c r="DC9" s="75"/>
      <c r="DD9" s="75"/>
      <c r="DE9" s="75"/>
      <c r="DF9" s="75"/>
      <c r="DH9" s="75"/>
      <c r="DI9" s="75"/>
      <c r="DJ9" s="75"/>
      <c r="DK9" s="75"/>
      <c r="DL9" s="75"/>
      <c r="DM9" s="75"/>
      <c r="DN9" s="75"/>
      <c r="DO9" s="75"/>
      <c r="DP9" s="75"/>
      <c r="DQ9" s="75"/>
      <c r="DS9" s="75"/>
      <c r="DT9" s="75"/>
      <c r="DU9" s="75"/>
      <c r="DV9" s="75"/>
      <c r="DW9" s="75"/>
      <c r="DX9" s="75"/>
      <c r="DY9" s="75"/>
      <c r="DZ9" s="75"/>
      <c r="EA9" s="75"/>
      <c r="EB9" s="75"/>
      <c r="ED9" s="75"/>
      <c r="EE9" s="75"/>
      <c r="EF9" s="75"/>
      <c r="EG9" s="75"/>
      <c r="EH9" s="75"/>
      <c r="EI9" s="75"/>
      <c r="EJ9" s="75"/>
      <c r="EK9" s="75"/>
      <c r="EL9" s="75"/>
      <c r="EM9" s="75"/>
    </row>
    <row r="10" spans="1:148">
      <c r="A10" s="61" t="s">
        <v>35</v>
      </c>
      <c r="B10" s="67">
        <f>DATEVALUE($B$6-4&amp;"年1月1日")</f>
        <v>41640</v>
      </c>
      <c r="C10" s="67">
        <f>DATEVALUE($B$6-3&amp;"年1月1日")</f>
        <v>42005</v>
      </c>
      <c r="D10" s="67">
        <f>DATEVALUE($B$6-2&amp;"年1月1日")</f>
        <v>42370</v>
      </c>
      <c r="E10" s="67">
        <f>DATEVALUE($B$6-1&amp;"年1月1日")</f>
        <v>42736</v>
      </c>
      <c r="F10" s="67">
        <f>DATEVALUE($B$6&amp;"年1月1日")</f>
        <v>43101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2019-12-05T04:42:25Z</dcterms:created>
  <dcterms:modified xsi:type="dcterms:W3CDTF">2020-01-16T01:25:37Z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2020-01-16T01:25:37Z</vt:filetime>
  </property>
</Properties>
</file>