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zqV7mJ5IQ+wEfmHHUWf/rziogLz540Ia2Tqqig3ZSKTES/87ZdbQaucokr1lHg2yZA8p4m2Xgrw0VJoRDQopg==" workbookSaltValue="1b5ob75Hd2yzwuUIHDYER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<sst xmlns="http://schemas.openxmlformats.org/spreadsheetml/2006/main" xmlns:r="http://schemas.openxmlformats.org/officeDocument/2006/relationships" count="107" uniqueCount="107">
  <si>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</si>
  <si>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</si>
  <si>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</si>
  <si>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</si>
  <si>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</si>
  <si>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</si>
  <si>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</si>
  <si>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</si>
  <si>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</si>
  <si>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</si>
  <si>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</si>
  <si>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</si>
  <si>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</si>
  <si>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</si>
  <si>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</si>
  <si>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</si>
  <si>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</si>
  <si>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</si>
  <si>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</si>
  <si>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</si>
  <si>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</si>
  <si>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</si>
  <si>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</si>
  <si>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</si>
  <si>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</si>
  <si>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</si>
  <si>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</si>
  <si>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</si>
  <si>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</si>
  <si>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</si>
  <si>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</si>
  <si>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</si>
  <si>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</si>
  <si>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</si>
  <si>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</si>
  <si>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</si>
  <si>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</si>
  <si>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</si>
  <si>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</si>
  <si>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</si>
  <si>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</si>
  <si>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</si>
  <si>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</si>
  <si>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</si>
  <si>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</si>
  <si>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</si>
  <si>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</si>
  <si>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</si>
  <si>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</si>
  <si>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</si>
  <si>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</si>
  <si>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</si>
  <si>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</si>
  <si>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</si>
  <si>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</si>
  <si>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</si>
  <si>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</si>
  <si>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</si>
  <si>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</si>
  <si>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</si>
  <si>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</si>
  <si>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</si>
  <si>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</si>
  <si>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</si>
  <si>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</si>
  <si>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</si>
  <si>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</si>
  <si>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</si>
  <si>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</si>
  <si>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</si>
  <si>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</si>
  <si>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</si>
  <si>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</si>
  <si>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</si>
  <si>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</si>
  <si>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</si>
  <si>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</si>
  <si>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</si>
  <si>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</si>
  <si>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</si>
  <si>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</si>
  <si>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</si>
  <si>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</si>
  <si>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</si>
  <si>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</si>
  <si>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</si>
  <si>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</si>
  <si>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</si>
  <si>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</si>
  <si>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</si>
  <si>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</si>
  <si>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</si>
  <si>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</si>
  <si>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</si>
  <si>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</si>
  <si>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</si>
  <si>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</si>
  <si>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</si>
  <si>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</si>
  <si>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</si>
  <si>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</si>
  <si>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</si>
  <si>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</si>
  <si>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</si>
  <si>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経常収支比率、料金回収率とも類似団体及び全国平均を上回っており、累積欠損金並びに一般会計からの繰入金も無いため、現時点では給水収益により給水費用を賄えている。
　流動比率は類似団体及び全国平均を下回るものの100％以上を維持し、短期的な債務に対する支払能力を確保している。
　企業債残高対給水収益比率は、類似団体及び全国平均を上回っており、財源を企業債に依存していることがわかる。ただし、借入額の抑制を進めているため、比率は減少傾向となっている。
　給水原価は、類似団体及び全国平均を上回っており、比率の変動も横ばいであることから、施設維持管理の効率化を図る必要がある。
　施設利用率は、類似団体及び全国平均を下回っている。原因は、施設の配水能力と、人口減に伴う配水量減による乖離分である。
　有収率は全国平均を下回っており、水道管の老朽化による漏水が原因と考えられるが、原因の調査及び特定を図り、対策を講じる必要がある。</t>
    <rPh sb="283" eb="285">
      <t>ヒツヨウ</t>
    </rPh>
    <rPh sb="357" eb="359">
      <t>ゼンコク</t>
    </rPh>
    <rPh sb="359" eb="361">
      <t>ヘイキン</t>
    </rPh>
    <rPh sb="362" eb="364">
      <t>シタマワ</t>
    </rPh>
    <rPh sb="369" eb="371">
      <t>スイドウ</t>
    </rPh>
    <rPh sb="371" eb="372">
      <t>カン</t>
    </rPh>
    <rPh sb="373" eb="376">
      <t>ロウキュウカ</t>
    </rPh>
    <rPh sb="379" eb="381">
      <t>ロウスイ</t>
    </rPh>
    <rPh sb="382" eb="384">
      <t>ゲンイン</t>
    </rPh>
    <rPh sb="385" eb="386">
      <t>カンガ</t>
    </rPh>
    <phoneticPr fontId="1"/>
  </si>
  <si>
    <t>　現時点では給水収益により給水に係る費用を賄えているが、人口減に伴う収益減や、管路及び施設等更新費用増を見据え、更なる経費削減や補助金等の財源確保に取り組み、効率的に水道事業を運営する必要がある。
　管路及び施設等の老朽化も進んでいることから、適切な更新計画及び耐震化計画を立て、更新事業の平準化を図る必要がある。老朽化が著しい浄水場のダウンサイジング等も引き続き検討していく。
　また、五所川原地区・金木地区で料金体系が異なっているため、料金の統合や、持続可能な水道事業の経営に必要な範囲での料金改定の検討も必要である。</t>
  </si>
  <si>
    <t>　有形固定資産減価償却率は、類似団体及び全国平均を上回り、資産の老朽化が進んでいることがわかる。
　管路経年化率は、平成27年度から類似団体及び全国平均を上回り、更新時期を迎えた管路が増加していることがわかる。
　管路更新率は、前年度より微増となっており、平成27年度からの更新状況は上向きとなっているが、現状の更新率でも、すべての管路の更新には約130年を要するため十分とは言い得ない状況にある。</t>
    <rPh sb="130" eb="132">
      <t>ヘイセイ</t>
    </rPh>
    <rPh sb="134" eb="136">
      <t>ネンド</t>
    </rPh>
    <rPh sb="139" eb="141">
      <t>コウシン</t>
    </rPh>
    <rPh sb="155" eb="157">
      <t>ゲンジョウ</t>
    </rPh>
    <rPh sb="158" eb="160">
      <t>コウシン</t>
    </rPh>
    <rPh sb="160" eb="161">
      <t>リツ</t>
    </rPh>
    <rPh sb="168" eb="170">
      <t>カンロ</t>
    </rPh>
    <rPh sb="171" eb="173">
      <t>コウシン</t>
    </rPh>
    <rPh sb="175" eb="176">
      <t>ヤク</t>
    </rPh>
    <rPh sb="181" eb="182">
      <t>ヨウ</t>
    </rPh>
    <rPh sb="186" eb="188">
      <t>ジュウブン</t>
    </rPh>
    <rPh sb="190" eb="191">
      <t>イ</t>
    </rPh>
    <rPh sb="192" eb="193">
      <t>エ</t>
    </rPh>
    <rPh sb="195" eb="197">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</si>
</sst>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2" fillId="0" borderId="0"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0.75</c:v>
                </c:pt>
                <c:pt idx="1">
                  <c:v>0.44</c:v>
                </c:pt>
                <c:pt idx="2">
                  <c:v>0.52</c:v>
                </c:pt>
                <c:pt idx="3">
                  <c:v>0.72</c:v>
                </c:pt>
                <c:pt idx="4">
                  <c:v>0.73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0.71</c:v>
                </c:pt>
                <c:pt idx="2">
                  <c:v>0.71</c:v>
                </c:pt>
                <c:pt idx="3">
                  <c:v>0.75</c:v>
                </c:pt>
                <c:pt idx="4">
                  <c:v>0.57999999999999996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51.54</c:v>
                </c:pt>
                <c:pt idx="1">
                  <c:v>51.17</c:v>
                </c:pt>
                <c:pt idx="2">
                  <c:v>52.53</c:v>
                </c:pt>
                <c:pt idx="3">
                  <c:v>52.05</c:v>
                </c:pt>
                <c:pt idx="4">
                  <c:v>50.77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59.17</c:v>
                </c:pt>
                <c:pt idx="1">
                  <c:v>59.34</c:v>
                </c:pt>
                <c:pt idx="2">
                  <c:v>59.11</c:v>
                </c:pt>
                <c:pt idx="3">
                  <c:v>59.74</c:v>
                </c:pt>
                <c:pt idx="4">
                  <c:v>59.74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83.95</c:v>
                </c:pt>
                <c:pt idx="1">
                  <c:v>84.13</c:v>
                </c:pt>
                <c:pt idx="2">
                  <c:v>81.92</c:v>
                </c:pt>
                <c:pt idx="3">
                  <c:v>81.99</c:v>
                </c:pt>
                <c:pt idx="4">
                  <c:v>83.2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87.6</c:v>
                </c:pt>
                <c:pt idx="1">
                  <c:v>87.74</c:v>
                </c:pt>
                <c:pt idx="2">
                  <c:v>87.91</c:v>
                </c:pt>
                <c:pt idx="3">
                  <c:v>87.28</c:v>
                </c:pt>
                <c:pt idx="4">
                  <c:v>84.8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118.71</c:v>
                </c:pt>
                <c:pt idx="1">
                  <c:v>114.97</c:v>
                </c:pt>
                <c:pt idx="2">
                  <c:v>117.64</c:v>
                </c:pt>
                <c:pt idx="3">
                  <c:v>115.1</c:v>
                </c:pt>
                <c:pt idx="4">
                  <c:v>114.27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111.96</c:v>
                </c:pt>
                <c:pt idx="1">
                  <c:v>112.69</c:v>
                </c:pt>
                <c:pt idx="2">
                  <c:v>113.16</c:v>
                </c:pt>
                <c:pt idx="3">
                  <c:v>112.15</c:v>
                </c:pt>
                <c:pt idx="4">
                  <c:v>110.66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47.01</c:v>
                </c:pt>
                <c:pt idx="1">
                  <c:v>48.28</c:v>
                </c:pt>
                <c:pt idx="2">
                  <c:v>49.57</c:v>
                </c:pt>
                <c:pt idx="3">
                  <c:v>50.48</c:v>
                </c:pt>
                <c:pt idx="4">
                  <c:v>50.76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45.25</c:v>
                </c:pt>
                <c:pt idx="1">
                  <c:v>46.27</c:v>
                </c:pt>
                <c:pt idx="2">
                  <c:v>46.88</c:v>
                </c:pt>
                <c:pt idx="3">
                  <c:v>46.94</c:v>
                </c:pt>
                <c:pt idx="4">
                  <c:v>47.66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4.75</c:v>
                </c:pt>
                <c:pt idx="1">
                  <c:v>19.61</c:v>
                </c:pt>
                <c:pt idx="2">
                  <c:v>19.04</c:v>
                </c:pt>
                <c:pt idx="3">
                  <c:v>20.95</c:v>
                </c:pt>
                <c:pt idx="4">
                  <c:v>20.96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10.71</c:v>
                </c:pt>
                <c:pt idx="1">
                  <c:v>10.93</c:v>
                </c:pt>
                <c:pt idx="2">
                  <c:v>13.39</c:v>
                </c:pt>
                <c:pt idx="3">
                  <c:v>14.48</c:v>
                </c:pt>
                <c:pt idx="4">
                  <c:v>15.1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0.41</c:v>
                </c:pt>
                <c:pt idx="1">
                  <c:v>0.54</c:v>
                </c:pt>
                <c:pt idx="2">
                  <c:v>0.68</c:v>
                </c:pt>
                <c:pt idx="3">
                  <c:v>1</c:v>
                </c:pt>
                <c:pt idx="4">
                  <c:v>2.74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141.53</c:v>
                </c:pt>
                <c:pt idx="1">
                  <c:v>177.2</c:v>
                </c:pt>
                <c:pt idx="2">
                  <c:v>206.72</c:v>
                </c:pt>
                <c:pt idx="3">
                  <c:v>226.26</c:v>
                </c:pt>
                <c:pt idx="4">
                  <c:v>187.58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335.95</c:v>
                </c:pt>
                <c:pt idx="1">
                  <c:v>346.59</c:v>
                </c:pt>
                <c:pt idx="2">
                  <c:v>357.82</c:v>
                </c:pt>
                <c:pt idx="3">
                  <c:v>355.5</c:v>
                </c:pt>
                <c:pt idx="4">
                  <c:v>366.03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420.2</c:v>
                </c:pt>
                <c:pt idx="1">
                  <c:v>414.85</c:v>
                </c:pt>
                <c:pt idx="2">
                  <c:v>402.77</c:v>
                </c:pt>
                <c:pt idx="3">
                  <c:v>389.55</c:v>
                </c:pt>
                <c:pt idx="4">
                  <c:v>376.39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319.82</c:v>
                </c:pt>
                <c:pt idx="1">
                  <c:v>312.02999999999997</c:v>
                </c:pt>
                <c:pt idx="2">
                  <c:v>307.45999999999998</c:v>
                </c:pt>
                <c:pt idx="3">
                  <c:v>312.58</c:v>
                </c:pt>
                <c:pt idx="4">
                  <c:v>370.12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116.74</c:v>
                </c:pt>
                <c:pt idx="1">
                  <c:v>112.71</c:v>
                </c:pt>
                <c:pt idx="2">
                  <c:v>115.38</c:v>
                </c:pt>
                <c:pt idx="3">
                  <c:v>113.12</c:v>
                </c:pt>
                <c:pt idx="4">
                  <c:v>111.46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105.21</c:v>
                </c:pt>
                <c:pt idx="1">
                  <c:v>105.71</c:v>
                </c:pt>
                <c:pt idx="2">
                  <c:v>106.01</c:v>
                </c:pt>
                <c:pt idx="3">
                  <c:v>104.57</c:v>
                </c:pt>
                <c:pt idx="4">
                  <c:v>100.42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247.58</c:v>
                </c:pt>
                <c:pt idx="1">
                  <c:v>251.83</c:v>
                </c:pt>
                <c:pt idx="2">
                  <c:v>247.15</c:v>
                </c:pt>
                <c:pt idx="3">
                  <c:v>252.8</c:v>
                </c:pt>
                <c:pt idx="4">
                  <c:v>257.83999999999997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162.59</c:v>
                </c:pt>
                <c:pt idx="1">
                  <c:v>162.15</c:v>
                </c:pt>
                <c:pt idx="2">
                  <c:v>162.24</c:v>
                </c:pt>
                <c:pt idx="3">
                  <c:v>165.47</c:v>
                </c:pt>
                <c:pt idx="4">
                  <c:v>171.67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BD1" zoomScale="90" zoomScaleNormal="9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54780</v>
      </c>
      <c r="AM8" s="31"/>
      <c r="AN8" s="31"/>
      <c r="AO8" s="31"/>
      <c r="AP8" s="31"/>
      <c r="AQ8" s="31"/>
      <c r="AR8" s="31"/>
      <c r="AS8" s="31"/>
      <c r="AT8" s="7">
        <f>データ!$S$6</f>
        <v>404.2</v>
      </c>
      <c r="AU8" s="15"/>
      <c r="AV8" s="15"/>
      <c r="AW8" s="15"/>
      <c r="AX8" s="15"/>
      <c r="AY8" s="15"/>
      <c r="AZ8" s="15"/>
      <c r="BA8" s="15"/>
      <c r="BB8" s="29">
        <f>データ!$T$6</f>
        <v>135.53</v>
      </c>
      <c r="BC8" s="29"/>
      <c r="BD8" s="29"/>
      <c r="BE8" s="29"/>
      <c r="BF8" s="29"/>
      <c r="BG8" s="29"/>
      <c r="BH8" s="29"/>
      <c r="BI8" s="29"/>
      <c r="BJ8" s="3"/>
      <c r="BK8" s="3"/>
      <c r="BL8" s="38" t="s">
        <v>13</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25</v>
      </c>
      <c r="J9" s="13"/>
      <c r="K9" s="13"/>
      <c r="L9" s="13"/>
      <c r="M9" s="13"/>
      <c r="N9" s="13"/>
      <c r="O9" s="24"/>
      <c r="P9" s="27" t="s">
        <v>26</v>
      </c>
      <c r="Q9" s="27"/>
      <c r="R9" s="27"/>
      <c r="S9" s="27"/>
      <c r="T9" s="27"/>
      <c r="U9" s="27"/>
      <c r="V9" s="27"/>
      <c r="W9" s="27" t="s">
        <v>24</v>
      </c>
      <c r="X9" s="27"/>
      <c r="Y9" s="27"/>
      <c r="Z9" s="27"/>
      <c r="AA9" s="27"/>
      <c r="AB9" s="27"/>
      <c r="AC9" s="27"/>
      <c r="AD9" s="2"/>
      <c r="AE9" s="2"/>
      <c r="AF9" s="2"/>
      <c r="AG9" s="2"/>
      <c r="AH9" s="18"/>
      <c r="AI9" s="18"/>
      <c r="AJ9" s="18"/>
      <c r="AK9" s="18"/>
      <c r="AL9" s="27" t="s">
        <v>29</v>
      </c>
      <c r="AM9" s="27"/>
      <c r="AN9" s="27"/>
      <c r="AO9" s="27"/>
      <c r="AP9" s="27"/>
      <c r="AQ9" s="27"/>
      <c r="AR9" s="27"/>
      <c r="AS9" s="27"/>
      <c r="AT9" s="5" t="s">
        <v>31</v>
      </c>
      <c r="AU9" s="13"/>
      <c r="AV9" s="13"/>
      <c r="AW9" s="13"/>
      <c r="AX9" s="13"/>
      <c r="AY9" s="13"/>
      <c r="AZ9" s="13"/>
      <c r="BA9" s="13"/>
      <c r="BB9" s="27" t="s">
        <v>17</v>
      </c>
      <c r="BC9" s="27"/>
      <c r="BD9" s="27"/>
      <c r="BE9" s="27"/>
      <c r="BF9" s="27"/>
      <c r="BG9" s="27"/>
      <c r="BH9" s="27"/>
      <c r="BI9" s="27"/>
      <c r="BJ9" s="3"/>
      <c r="BK9" s="3"/>
      <c r="BL9" s="39" t="s">
        <v>33</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55.57</v>
      </c>
      <c r="J10" s="15"/>
      <c r="K10" s="15"/>
      <c r="L10" s="15"/>
      <c r="M10" s="15"/>
      <c r="N10" s="15"/>
      <c r="O10" s="26"/>
      <c r="P10" s="29">
        <f>データ!$P$6</f>
        <v>94.7</v>
      </c>
      <c r="Q10" s="29"/>
      <c r="R10" s="29"/>
      <c r="S10" s="29"/>
      <c r="T10" s="29"/>
      <c r="U10" s="29"/>
      <c r="V10" s="29"/>
      <c r="W10" s="31">
        <f>データ!$Q$6</f>
        <v>4124</v>
      </c>
      <c r="X10" s="31"/>
      <c r="Y10" s="31"/>
      <c r="Z10" s="31"/>
      <c r="AA10" s="31"/>
      <c r="AB10" s="31"/>
      <c r="AC10" s="31"/>
      <c r="AD10" s="2"/>
      <c r="AE10" s="2"/>
      <c r="AF10" s="2"/>
      <c r="AG10" s="2"/>
      <c r="AH10" s="18"/>
      <c r="AI10" s="18"/>
      <c r="AJ10" s="18"/>
      <c r="AK10" s="18"/>
      <c r="AL10" s="31">
        <f>データ!$U$6</f>
        <v>49470</v>
      </c>
      <c r="AM10" s="31"/>
      <c r="AN10" s="31"/>
      <c r="AO10" s="31"/>
      <c r="AP10" s="31"/>
      <c r="AQ10" s="31"/>
      <c r="AR10" s="31"/>
      <c r="AS10" s="31"/>
      <c r="AT10" s="7">
        <f>データ!$V$6</f>
        <v>292.58</v>
      </c>
      <c r="AU10" s="15"/>
      <c r="AV10" s="15"/>
      <c r="AW10" s="15"/>
      <c r="AX10" s="15"/>
      <c r="AY10" s="15"/>
      <c r="AZ10" s="15"/>
      <c r="BA10" s="15"/>
      <c r="BB10" s="29">
        <f>データ!$W$6</f>
        <v>169.08</v>
      </c>
      <c r="BC10" s="29"/>
      <c r="BD10" s="29"/>
      <c r="BE10" s="29"/>
      <c r="BF10" s="29"/>
      <c r="BG10" s="29"/>
      <c r="BH10" s="29"/>
      <c r="BI10" s="29"/>
      <c r="BJ10" s="2"/>
      <c r="BK10" s="2"/>
      <c r="BL10" s="40" t="s">
        <v>36</v>
      </c>
      <c r="BM10" s="50"/>
      <c r="BN10" s="57" t="s">
        <v>38</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104</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106</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105</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45</v>
      </c>
      <c r="C84" s="12"/>
      <c r="D84" s="12"/>
      <c r="E84" s="12" t="s">
        <v>46</v>
      </c>
      <c r="F84" s="12" t="s">
        <v>48</v>
      </c>
      <c r="G84" s="12" t="s">
        <v>50</v>
      </c>
      <c r="H84" s="12" t="s">
        <v>44</v>
      </c>
      <c r="I84" s="12" t="s">
        <v>11</v>
      </c>
      <c r="J84" s="12" t="s">
        <v>28</v>
      </c>
      <c r="K84" s="12" t="s">
        <v>51</v>
      </c>
      <c r="L84" s="12" t="s">
        <v>52</v>
      </c>
      <c r="M84" s="12" t="s">
        <v>35</v>
      </c>
      <c r="N84" s="12" t="s">
        <v>54</v>
      </c>
      <c r="O84" s="12" t="s">
        <v>56</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vncrQWzKTuexelA383WeMKYxlZT+TCseMjJ7Mgy50it9TEFfUiX7t6XJnIIM4rWOQqNsJnnrYc7uFN6eRUhsCg==" saltValue="xnMQRGXEdspizhUY75NEg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49</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58</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53</v>
      </c>
      <c r="C3" s="72" t="s">
        <v>60</v>
      </c>
      <c r="D3" s="72" t="s">
        <v>61</v>
      </c>
      <c r="E3" s="72" t="s">
        <v>6</v>
      </c>
      <c r="F3" s="72" t="s">
        <v>5</v>
      </c>
      <c r="G3" s="72" t="s">
        <v>27</v>
      </c>
      <c r="H3" s="79" t="s">
        <v>32</v>
      </c>
      <c r="I3" s="82"/>
      <c r="J3" s="82"/>
      <c r="K3" s="82"/>
      <c r="L3" s="82"/>
      <c r="M3" s="82"/>
      <c r="N3" s="82"/>
      <c r="O3" s="82"/>
      <c r="P3" s="82"/>
      <c r="Q3" s="82"/>
      <c r="R3" s="82"/>
      <c r="S3" s="82"/>
      <c r="T3" s="82"/>
      <c r="U3" s="82"/>
      <c r="V3" s="82"/>
      <c r="W3" s="86"/>
      <c r="X3" s="88" t="s">
        <v>57</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9</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62</v>
      </c>
      <c r="B4" s="73"/>
      <c r="C4" s="73"/>
      <c r="D4" s="73"/>
      <c r="E4" s="73"/>
      <c r="F4" s="73"/>
      <c r="G4" s="73"/>
      <c r="H4" s="80"/>
      <c r="I4" s="83"/>
      <c r="J4" s="83"/>
      <c r="K4" s="83"/>
      <c r="L4" s="83"/>
      <c r="M4" s="83"/>
      <c r="N4" s="83"/>
      <c r="O4" s="83"/>
      <c r="P4" s="83"/>
      <c r="Q4" s="83"/>
      <c r="R4" s="83"/>
      <c r="S4" s="83"/>
      <c r="T4" s="83"/>
      <c r="U4" s="83"/>
      <c r="V4" s="83"/>
      <c r="W4" s="87"/>
      <c r="X4" s="89" t="s">
        <v>55</v>
      </c>
      <c r="Y4" s="89"/>
      <c r="Z4" s="89"/>
      <c r="AA4" s="89"/>
      <c r="AB4" s="89"/>
      <c r="AC4" s="89"/>
      <c r="AD4" s="89"/>
      <c r="AE4" s="89"/>
      <c r="AF4" s="89"/>
      <c r="AG4" s="89"/>
      <c r="AH4" s="89"/>
      <c r="AI4" s="89" t="s">
        <v>47</v>
      </c>
      <c r="AJ4" s="89"/>
      <c r="AK4" s="89"/>
      <c r="AL4" s="89"/>
      <c r="AM4" s="89"/>
      <c r="AN4" s="89"/>
      <c r="AO4" s="89"/>
      <c r="AP4" s="89"/>
      <c r="AQ4" s="89"/>
      <c r="AR4" s="89"/>
      <c r="AS4" s="89"/>
      <c r="AT4" s="89" t="s">
        <v>41</v>
      </c>
      <c r="AU4" s="89"/>
      <c r="AV4" s="89"/>
      <c r="AW4" s="89"/>
      <c r="AX4" s="89"/>
      <c r="AY4" s="89"/>
      <c r="AZ4" s="89"/>
      <c r="BA4" s="89"/>
      <c r="BB4" s="89"/>
      <c r="BC4" s="89"/>
      <c r="BD4" s="89"/>
      <c r="BE4" s="89" t="s">
        <v>63</v>
      </c>
      <c r="BF4" s="89"/>
      <c r="BG4" s="89"/>
      <c r="BH4" s="89"/>
      <c r="BI4" s="89"/>
      <c r="BJ4" s="89"/>
      <c r="BK4" s="89"/>
      <c r="BL4" s="89"/>
      <c r="BM4" s="89"/>
      <c r="BN4" s="89"/>
      <c r="BO4" s="89"/>
      <c r="BP4" s="89" t="s">
        <v>37</v>
      </c>
      <c r="BQ4" s="89"/>
      <c r="BR4" s="89"/>
      <c r="BS4" s="89"/>
      <c r="BT4" s="89"/>
      <c r="BU4" s="89"/>
      <c r="BV4" s="89"/>
      <c r="BW4" s="89"/>
      <c r="BX4" s="89"/>
      <c r="BY4" s="89"/>
      <c r="BZ4" s="89"/>
      <c r="CA4" s="89" t="s">
        <v>65</v>
      </c>
      <c r="CB4" s="89"/>
      <c r="CC4" s="89"/>
      <c r="CD4" s="89"/>
      <c r="CE4" s="89"/>
      <c r="CF4" s="89"/>
      <c r="CG4" s="89"/>
      <c r="CH4" s="89"/>
      <c r="CI4" s="89"/>
      <c r="CJ4" s="89"/>
      <c r="CK4" s="89"/>
      <c r="CL4" s="89" t="s">
        <v>0</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64</v>
      </c>
      <c r="DT4" s="89"/>
      <c r="DU4" s="89"/>
      <c r="DV4" s="89"/>
      <c r="DW4" s="89"/>
      <c r="DX4" s="89"/>
      <c r="DY4" s="89"/>
      <c r="DZ4" s="89"/>
      <c r="EA4" s="89"/>
      <c r="EB4" s="89"/>
      <c r="EC4" s="89"/>
      <c r="ED4" s="89" t="s">
        <v>68</v>
      </c>
      <c r="EE4" s="89"/>
      <c r="EF4" s="89"/>
      <c r="EG4" s="89"/>
      <c r="EH4" s="89"/>
      <c r="EI4" s="89"/>
      <c r="EJ4" s="89"/>
      <c r="EK4" s="89"/>
      <c r="EL4" s="89"/>
      <c r="EM4" s="89"/>
      <c r="EN4" s="89"/>
    </row>
    <row r="5" spans="1:144">
      <c r="A5" s="70" t="s">
        <v>30</v>
      </c>
      <c r="B5" s="74"/>
      <c r="C5" s="74"/>
      <c r="D5" s="74"/>
      <c r="E5" s="74"/>
      <c r="F5" s="74"/>
      <c r="G5" s="74"/>
      <c r="H5" s="81" t="s">
        <v>59</v>
      </c>
      <c r="I5" s="81" t="s">
        <v>69</v>
      </c>
      <c r="J5" s="81" t="s">
        <v>70</v>
      </c>
      <c r="K5" s="81" t="s">
        <v>71</v>
      </c>
      <c r="L5" s="81" t="s">
        <v>72</v>
      </c>
      <c r="M5" s="81" t="s">
        <v>7</v>
      </c>
      <c r="N5" s="81" t="s">
        <v>73</v>
      </c>
      <c r="O5" s="81" t="s">
        <v>74</v>
      </c>
      <c r="P5" s="81" t="s">
        <v>75</v>
      </c>
      <c r="Q5" s="81" t="s">
        <v>76</v>
      </c>
      <c r="R5" s="81" t="s">
        <v>77</v>
      </c>
      <c r="S5" s="81" t="s">
        <v>78</v>
      </c>
      <c r="T5" s="81" t="s">
        <v>1</v>
      </c>
      <c r="U5" s="81" t="s">
        <v>79</v>
      </c>
      <c r="V5" s="81" t="s">
        <v>80</v>
      </c>
      <c r="W5" s="81" t="s">
        <v>81</v>
      </c>
      <c r="X5" s="81" t="s">
        <v>82</v>
      </c>
      <c r="Y5" s="81" t="s">
        <v>83</v>
      </c>
      <c r="Z5" s="81" t="s">
        <v>84</v>
      </c>
      <c r="AA5" s="81" t="s">
        <v>85</v>
      </c>
      <c r="AB5" s="81" t="s">
        <v>86</v>
      </c>
      <c r="AC5" s="81" t="s">
        <v>87</v>
      </c>
      <c r="AD5" s="81" t="s">
        <v>89</v>
      </c>
      <c r="AE5" s="81" t="s">
        <v>90</v>
      </c>
      <c r="AF5" s="81" t="s">
        <v>91</v>
      </c>
      <c r="AG5" s="81" t="s">
        <v>92</v>
      </c>
      <c r="AH5" s="81" t="s">
        <v>45</v>
      </c>
      <c r="AI5" s="81" t="s">
        <v>82</v>
      </c>
      <c r="AJ5" s="81" t="s">
        <v>83</v>
      </c>
      <c r="AK5" s="81" t="s">
        <v>84</v>
      </c>
      <c r="AL5" s="81" t="s">
        <v>85</v>
      </c>
      <c r="AM5" s="81" t="s">
        <v>86</v>
      </c>
      <c r="AN5" s="81" t="s">
        <v>87</v>
      </c>
      <c r="AO5" s="81" t="s">
        <v>89</v>
      </c>
      <c r="AP5" s="81" t="s">
        <v>90</v>
      </c>
      <c r="AQ5" s="81" t="s">
        <v>91</v>
      </c>
      <c r="AR5" s="81" t="s">
        <v>92</v>
      </c>
      <c r="AS5" s="81" t="s">
        <v>88</v>
      </c>
      <c r="AT5" s="81" t="s">
        <v>82</v>
      </c>
      <c r="AU5" s="81" t="s">
        <v>83</v>
      </c>
      <c r="AV5" s="81" t="s">
        <v>84</v>
      </c>
      <c r="AW5" s="81" t="s">
        <v>85</v>
      </c>
      <c r="AX5" s="81" t="s">
        <v>86</v>
      </c>
      <c r="AY5" s="81" t="s">
        <v>87</v>
      </c>
      <c r="AZ5" s="81" t="s">
        <v>89</v>
      </c>
      <c r="BA5" s="81" t="s">
        <v>90</v>
      </c>
      <c r="BB5" s="81" t="s">
        <v>91</v>
      </c>
      <c r="BC5" s="81" t="s">
        <v>92</v>
      </c>
      <c r="BD5" s="81" t="s">
        <v>88</v>
      </c>
      <c r="BE5" s="81" t="s">
        <v>82</v>
      </c>
      <c r="BF5" s="81" t="s">
        <v>83</v>
      </c>
      <c r="BG5" s="81" t="s">
        <v>84</v>
      </c>
      <c r="BH5" s="81" t="s">
        <v>85</v>
      </c>
      <c r="BI5" s="81" t="s">
        <v>86</v>
      </c>
      <c r="BJ5" s="81" t="s">
        <v>87</v>
      </c>
      <c r="BK5" s="81" t="s">
        <v>89</v>
      </c>
      <c r="BL5" s="81" t="s">
        <v>90</v>
      </c>
      <c r="BM5" s="81" t="s">
        <v>91</v>
      </c>
      <c r="BN5" s="81" t="s">
        <v>92</v>
      </c>
      <c r="BO5" s="81" t="s">
        <v>88</v>
      </c>
      <c r="BP5" s="81" t="s">
        <v>82</v>
      </c>
      <c r="BQ5" s="81" t="s">
        <v>83</v>
      </c>
      <c r="BR5" s="81" t="s">
        <v>84</v>
      </c>
      <c r="BS5" s="81" t="s">
        <v>85</v>
      </c>
      <c r="BT5" s="81" t="s">
        <v>86</v>
      </c>
      <c r="BU5" s="81" t="s">
        <v>87</v>
      </c>
      <c r="BV5" s="81" t="s">
        <v>89</v>
      </c>
      <c r="BW5" s="81" t="s">
        <v>90</v>
      </c>
      <c r="BX5" s="81" t="s">
        <v>91</v>
      </c>
      <c r="BY5" s="81" t="s">
        <v>92</v>
      </c>
      <c r="BZ5" s="81" t="s">
        <v>88</v>
      </c>
      <c r="CA5" s="81" t="s">
        <v>82</v>
      </c>
      <c r="CB5" s="81" t="s">
        <v>83</v>
      </c>
      <c r="CC5" s="81" t="s">
        <v>84</v>
      </c>
      <c r="CD5" s="81" t="s">
        <v>85</v>
      </c>
      <c r="CE5" s="81" t="s">
        <v>86</v>
      </c>
      <c r="CF5" s="81" t="s">
        <v>87</v>
      </c>
      <c r="CG5" s="81" t="s">
        <v>89</v>
      </c>
      <c r="CH5" s="81" t="s">
        <v>90</v>
      </c>
      <c r="CI5" s="81" t="s">
        <v>91</v>
      </c>
      <c r="CJ5" s="81" t="s">
        <v>92</v>
      </c>
      <c r="CK5" s="81" t="s">
        <v>88</v>
      </c>
      <c r="CL5" s="81" t="s">
        <v>82</v>
      </c>
      <c r="CM5" s="81" t="s">
        <v>83</v>
      </c>
      <c r="CN5" s="81" t="s">
        <v>84</v>
      </c>
      <c r="CO5" s="81" t="s">
        <v>85</v>
      </c>
      <c r="CP5" s="81" t="s">
        <v>86</v>
      </c>
      <c r="CQ5" s="81" t="s">
        <v>87</v>
      </c>
      <c r="CR5" s="81" t="s">
        <v>89</v>
      </c>
      <c r="CS5" s="81" t="s">
        <v>90</v>
      </c>
      <c r="CT5" s="81" t="s">
        <v>91</v>
      </c>
      <c r="CU5" s="81" t="s">
        <v>92</v>
      </c>
      <c r="CV5" s="81" t="s">
        <v>88</v>
      </c>
      <c r="CW5" s="81" t="s">
        <v>82</v>
      </c>
      <c r="CX5" s="81" t="s">
        <v>83</v>
      </c>
      <c r="CY5" s="81" t="s">
        <v>84</v>
      </c>
      <c r="CZ5" s="81" t="s">
        <v>85</v>
      </c>
      <c r="DA5" s="81" t="s">
        <v>86</v>
      </c>
      <c r="DB5" s="81" t="s">
        <v>87</v>
      </c>
      <c r="DC5" s="81" t="s">
        <v>89</v>
      </c>
      <c r="DD5" s="81" t="s">
        <v>90</v>
      </c>
      <c r="DE5" s="81" t="s">
        <v>91</v>
      </c>
      <c r="DF5" s="81" t="s">
        <v>92</v>
      </c>
      <c r="DG5" s="81" t="s">
        <v>88</v>
      </c>
      <c r="DH5" s="81" t="s">
        <v>82</v>
      </c>
      <c r="DI5" s="81" t="s">
        <v>83</v>
      </c>
      <c r="DJ5" s="81" t="s">
        <v>84</v>
      </c>
      <c r="DK5" s="81" t="s">
        <v>85</v>
      </c>
      <c r="DL5" s="81" t="s">
        <v>86</v>
      </c>
      <c r="DM5" s="81" t="s">
        <v>87</v>
      </c>
      <c r="DN5" s="81" t="s">
        <v>89</v>
      </c>
      <c r="DO5" s="81" t="s">
        <v>90</v>
      </c>
      <c r="DP5" s="81" t="s">
        <v>91</v>
      </c>
      <c r="DQ5" s="81" t="s">
        <v>92</v>
      </c>
      <c r="DR5" s="81" t="s">
        <v>88</v>
      </c>
      <c r="DS5" s="81" t="s">
        <v>82</v>
      </c>
      <c r="DT5" s="81" t="s">
        <v>83</v>
      </c>
      <c r="DU5" s="81" t="s">
        <v>84</v>
      </c>
      <c r="DV5" s="81" t="s">
        <v>85</v>
      </c>
      <c r="DW5" s="81" t="s">
        <v>86</v>
      </c>
      <c r="DX5" s="81" t="s">
        <v>87</v>
      </c>
      <c r="DY5" s="81" t="s">
        <v>89</v>
      </c>
      <c r="DZ5" s="81" t="s">
        <v>90</v>
      </c>
      <c r="EA5" s="81" t="s">
        <v>91</v>
      </c>
      <c r="EB5" s="81" t="s">
        <v>92</v>
      </c>
      <c r="EC5" s="81" t="s">
        <v>88</v>
      </c>
      <c r="ED5" s="81" t="s">
        <v>82</v>
      </c>
      <c r="EE5" s="81" t="s">
        <v>83</v>
      </c>
      <c r="EF5" s="81" t="s">
        <v>84</v>
      </c>
      <c r="EG5" s="81" t="s">
        <v>85</v>
      </c>
      <c r="EH5" s="81" t="s">
        <v>86</v>
      </c>
      <c r="EI5" s="81" t="s">
        <v>87</v>
      </c>
      <c r="EJ5" s="81" t="s">
        <v>89</v>
      </c>
      <c r="EK5" s="81" t="s">
        <v>90</v>
      </c>
      <c r="EL5" s="81" t="s">
        <v>91</v>
      </c>
      <c r="EM5" s="81" t="s">
        <v>92</v>
      </c>
      <c r="EN5" s="81" t="s">
        <v>88</v>
      </c>
    </row>
    <row r="6" spans="1:144" s="69" customFormat="1">
      <c r="A6" s="70" t="s">
        <v>93</v>
      </c>
      <c r="B6" s="75">
        <f t="shared" ref="B6:W6" si="1">B7</f>
        <v>2018</v>
      </c>
      <c r="C6" s="75">
        <f t="shared" si="1"/>
        <v>22055</v>
      </c>
      <c r="D6" s="75">
        <f t="shared" si="1"/>
        <v>46</v>
      </c>
      <c r="E6" s="75">
        <f t="shared" si="1"/>
        <v>1</v>
      </c>
      <c r="F6" s="75">
        <f t="shared" si="1"/>
        <v>0</v>
      </c>
      <c r="G6" s="75">
        <f t="shared" si="1"/>
        <v>1</v>
      </c>
      <c r="H6" s="75" t="str">
        <f t="shared" si="1"/>
        <v>青森県　五所川原市</v>
      </c>
      <c r="I6" s="75" t="str">
        <f t="shared" si="1"/>
        <v>法適用</v>
      </c>
      <c r="J6" s="75" t="str">
        <f t="shared" si="1"/>
        <v>水道事業</v>
      </c>
      <c r="K6" s="75" t="str">
        <f t="shared" si="1"/>
        <v>末端給水事業</v>
      </c>
      <c r="L6" s="75" t="str">
        <f t="shared" si="1"/>
        <v>A5</v>
      </c>
      <c r="M6" s="75" t="str">
        <f t="shared" si="1"/>
        <v>非設置</v>
      </c>
      <c r="N6" s="84" t="str">
        <f t="shared" si="1"/>
        <v>-</v>
      </c>
      <c r="O6" s="84">
        <f t="shared" si="1"/>
        <v>55.57</v>
      </c>
      <c r="P6" s="84">
        <f t="shared" si="1"/>
        <v>94.7</v>
      </c>
      <c r="Q6" s="84">
        <f t="shared" si="1"/>
        <v>4124</v>
      </c>
      <c r="R6" s="84">
        <f t="shared" si="1"/>
        <v>54780</v>
      </c>
      <c r="S6" s="84">
        <f t="shared" si="1"/>
        <v>404.2</v>
      </c>
      <c r="T6" s="84">
        <f t="shared" si="1"/>
        <v>135.53</v>
      </c>
      <c r="U6" s="84">
        <f t="shared" si="1"/>
        <v>49470</v>
      </c>
      <c r="V6" s="84">
        <f t="shared" si="1"/>
        <v>292.58</v>
      </c>
      <c r="W6" s="84">
        <f t="shared" si="1"/>
        <v>169.08</v>
      </c>
      <c r="X6" s="90">
        <f t="shared" ref="X6:AG6" si="2">IF(X7="",NA(),X7)</f>
        <v>118.71</v>
      </c>
      <c r="Y6" s="90">
        <f t="shared" si="2"/>
        <v>114.97</v>
      </c>
      <c r="Z6" s="90">
        <f t="shared" si="2"/>
        <v>117.64</v>
      </c>
      <c r="AA6" s="90">
        <f t="shared" si="2"/>
        <v>115.1</v>
      </c>
      <c r="AB6" s="90">
        <f t="shared" si="2"/>
        <v>114.27</v>
      </c>
      <c r="AC6" s="90">
        <f t="shared" si="2"/>
        <v>111.96</v>
      </c>
      <c r="AD6" s="90">
        <f t="shared" si="2"/>
        <v>112.69</v>
      </c>
      <c r="AE6" s="90">
        <f t="shared" si="2"/>
        <v>113.16</v>
      </c>
      <c r="AF6" s="90">
        <f t="shared" si="2"/>
        <v>112.15</v>
      </c>
      <c r="AG6" s="90">
        <f t="shared" si="2"/>
        <v>110.66</v>
      </c>
      <c r="AH6" s="84" t="str">
        <f>IF(AH7="","",IF(AH7="-","【-】","【"&amp;SUBSTITUTE(TEXT(AH7,"#,##0.00"),"-","△")&amp;"】"))</f>
        <v>【112.83】</v>
      </c>
      <c r="AI6" s="84">
        <f t="shared" ref="AI6:AR6" si="3">IF(AI7="",NA(),AI7)</f>
        <v>0</v>
      </c>
      <c r="AJ6" s="84">
        <f t="shared" si="3"/>
        <v>0</v>
      </c>
      <c r="AK6" s="84">
        <f t="shared" si="3"/>
        <v>0</v>
      </c>
      <c r="AL6" s="84">
        <f t="shared" si="3"/>
        <v>0</v>
      </c>
      <c r="AM6" s="84">
        <f t="shared" si="3"/>
        <v>0</v>
      </c>
      <c r="AN6" s="90">
        <f t="shared" si="3"/>
        <v>0.41</v>
      </c>
      <c r="AO6" s="90">
        <f t="shared" si="3"/>
        <v>0.54</v>
      </c>
      <c r="AP6" s="90">
        <f t="shared" si="3"/>
        <v>0.68</v>
      </c>
      <c r="AQ6" s="90">
        <f t="shared" si="3"/>
        <v>1</v>
      </c>
      <c r="AR6" s="90">
        <f t="shared" si="3"/>
        <v>2.74</v>
      </c>
      <c r="AS6" s="84" t="str">
        <f>IF(AS7="","",IF(AS7="-","【-】","【"&amp;SUBSTITUTE(TEXT(AS7,"#,##0.00"),"-","△")&amp;"】"))</f>
        <v>【1.05】</v>
      </c>
      <c r="AT6" s="90">
        <f t="shared" ref="AT6:BC6" si="4">IF(AT7="",NA(),AT7)</f>
        <v>141.53</v>
      </c>
      <c r="AU6" s="90">
        <f t="shared" si="4"/>
        <v>177.2</v>
      </c>
      <c r="AV6" s="90">
        <f t="shared" si="4"/>
        <v>206.72</v>
      </c>
      <c r="AW6" s="90">
        <f t="shared" si="4"/>
        <v>226.26</v>
      </c>
      <c r="AX6" s="90">
        <f t="shared" si="4"/>
        <v>187.58</v>
      </c>
      <c r="AY6" s="90">
        <f t="shared" si="4"/>
        <v>335.95</v>
      </c>
      <c r="AZ6" s="90">
        <f t="shared" si="4"/>
        <v>346.59</v>
      </c>
      <c r="BA6" s="90">
        <f t="shared" si="4"/>
        <v>357.82</v>
      </c>
      <c r="BB6" s="90">
        <f t="shared" si="4"/>
        <v>355.5</v>
      </c>
      <c r="BC6" s="90">
        <f t="shared" si="4"/>
        <v>366.03</v>
      </c>
      <c r="BD6" s="84" t="str">
        <f>IF(BD7="","",IF(BD7="-","【-】","【"&amp;SUBSTITUTE(TEXT(BD7,"#,##0.00"),"-","△")&amp;"】"))</f>
        <v>【261.93】</v>
      </c>
      <c r="BE6" s="90">
        <f t="shared" ref="BE6:BN6" si="5">IF(BE7="",NA(),BE7)</f>
        <v>420.2</v>
      </c>
      <c r="BF6" s="90">
        <f t="shared" si="5"/>
        <v>414.85</v>
      </c>
      <c r="BG6" s="90">
        <f t="shared" si="5"/>
        <v>402.77</v>
      </c>
      <c r="BH6" s="90">
        <f t="shared" si="5"/>
        <v>389.55</v>
      </c>
      <c r="BI6" s="90">
        <f t="shared" si="5"/>
        <v>376.39</v>
      </c>
      <c r="BJ6" s="90">
        <f t="shared" si="5"/>
        <v>319.82</v>
      </c>
      <c r="BK6" s="90">
        <f t="shared" si="5"/>
        <v>312.02999999999997</v>
      </c>
      <c r="BL6" s="90">
        <f t="shared" si="5"/>
        <v>307.45999999999998</v>
      </c>
      <c r="BM6" s="90">
        <f t="shared" si="5"/>
        <v>312.58</v>
      </c>
      <c r="BN6" s="90">
        <f t="shared" si="5"/>
        <v>370.12</v>
      </c>
      <c r="BO6" s="84" t="str">
        <f>IF(BO7="","",IF(BO7="-","【-】","【"&amp;SUBSTITUTE(TEXT(BO7,"#,##0.00"),"-","△")&amp;"】"))</f>
        <v>【270.46】</v>
      </c>
      <c r="BP6" s="90">
        <f t="shared" ref="BP6:BY6" si="6">IF(BP7="",NA(),BP7)</f>
        <v>116.74</v>
      </c>
      <c r="BQ6" s="90">
        <f t="shared" si="6"/>
        <v>112.71</v>
      </c>
      <c r="BR6" s="90">
        <f t="shared" si="6"/>
        <v>115.38</v>
      </c>
      <c r="BS6" s="90">
        <f t="shared" si="6"/>
        <v>113.12</v>
      </c>
      <c r="BT6" s="90">
        <f t="shared" si="6"/>
        <v>111.46</v>
      </c>
      <c r="BU6" s="90">
        <f t="shared" si="6"/>
        <v>105.21</v>
      </c>
      <c r="BV6" s="90">
        <f t="shared" si="6"/>
        <v>105.71</v>
      </c>
      <c r="BW6" s="90">
        <f t="shared" si="6"/>
        <v>106.01</v>
      </c>
      <c r="BX6" s="90">
        <f t="shared" si="6"/>
        <v>104.57</v>
      </c>
      <c r="BY6" s="90">
        <f t="shared" si="6"/>
        <v>100.42</v>
      </c>
      <c r="BZ6" s="84" t="str">
        <f>IF(BZ7="","",IF(BZ7="-","【-】","【"&amp;SUBSTITUTE(TEXT(BZ7,"#,##0.00"),"-","△")&amp;"】"))</f>
        <v>【103.91】</v>
      </c>
      <c r="CA6" s="90">
        <f t="shared" ref="CA6:CJ6" si="7">IF(CA7="",NA(),CA7)</f>
        <v>247.58</v>
      </c>
      <c r="CB6" s="90">
        <f t="shared" si="7"/>
        <v>251.83</v>
      </c>
      <c r="CC6" s="90">
        <f t="shared" si="7"/>
        <v>247.15</v>
      </c>
      <c r="CD6" s="90">
        <f t="shared" si="7"/>
        <v>252.8</v>
      </c>
      <c r="CE6" s="90">
        <f t="shared" si="7"/>
        <v>257.83999999999997</v>
      </c>
      <c r="CF6" s="90">
        <f t="shared" si="7"/>
        <v>162.59</v>
      </c>
      <c r="CG6" s="90">
        <f t="shared" si="7"/>
        <v>162.15</v>
      </c>
      <c r="CH6" s="90">
        <f t="shared" si="7"/>
        <v>162.24</v>
      </c>
      <c r="CI6" s="90">
        <f t="shared" si="7"/>
        <v>165.47</v>
      </c>
      <c r="CJ6" s="90">
        <f t="shared" si="7"/>
        <v>171.67</v>
      </c>
      <c r="CK6" s="84" t="str">
        <f>IF(CK7="","",IF(CK7="-","【-】","【"&amp;SUBSTITUTE(TEXT(CK7,"#,##0.00"),"-","△")&amp;"】"))</f>
        <v>【167.11】</v>
      </c>
      <c r="CL6" s="90">
        <f t="shared" ref="CL6:CU6" si="8">IF(CL7="",NA(),CL7)</f>
        <v>51.54</v>
      </c>
      <c r="CM6" s="90">
        <f t="shared" si="8"/>
        <v>51.17</v>
      </c>
      <c r="CN6" s="90">
        <f t="shared" si="8"/>
        <v>52.53</v>
      </c>
      <c r="CO6" s="90">
        <f t="shared" si="8"/>
        <v>52.05</v>
      </c>
      <c r="CP6" s="90">
        <f t="shared" si="8"/>
        <v>50.77</v>
      </c>
      <c r="CQ6" s="90">
        <f t="shared" si="8"/>
        <v>59.17</v>
      </c>
      <c r="CR6" s="90">
        <f t="shared" si="8"/>
        <v>59.34</v>
      </c>
      <c r="CS6" s="90">
        <f t="shared" si="8"/>
        <v>59.11</v>
      </c>
      <c r="CT6" s="90">
        <f t="shared" si="8"/>
        <v>59.74</v>
      </c>
      <c r="CU6" s="90">
        <f t="shared" si="8"/>
        <v>59.74</v>
      </c>
      <c r="CV6" s="84" t="str">
        <f>IF(CV7="","",IF(CV7="-","【-】","【"&amp;SUBSTITUTE(TEXT(CV7,"#,##0.00"),"-","△")&amp;"】"))</f>
        <v>【60.27】</v>
      </c>
      <c r="CW6" s="90">
        <f t="shared" ref="CW6:DF6" si="9">IF(CW7="",NA(),CW7)</f>
        <v>83.95</v>
      </c>
      <c r="CX6" s="90">
        <f t="shared" si="9"/>
        <v>84.13</v>
      </c>
      <c r="CY6" s="90">
        <f t="shared" si="9"/>
        <v>81.92</v>
      </c>
      <c r="CZ6" s="90">
        <f t="shared" si="9"/>
        <v>81.99</v>
      </c>
      <c r="DA6" s="90">
        <f t="shared" si="9"/>
        <v>83.2</v>
      </c>
      <c r="DB6" s="90">
        <f t="shared" si="9"/>
        <v>87.6</v>
      </c>
      <c r="DC6" s="90">
        <f t="shared" si="9"/>
        <v>87.74</v>
      </c>
      <c r="DD6" s="90">
        <f t="shared" si="9"/>
        <v>87.91</v>
      </c>
      <c r="DE6" s="90">
        <f t="shared" si="9"/>
        <v>87.28</v>
      </c>
      <c r="DF6" s="90">
        <f t="shared" si="9"/>
        <v>84.8</v>
      </c>
      <c r="DG6" s="84" t="str">
        <f>IF(DG7="","",IF(DG7="-","【-】","【"&amp;SUBSTITUTE(TEXT(DG7,"#,##0.00"),"-","△")&amp;"】"))</f>
        <v>【89.92】</v>
      </c>
      <c r="DH6" s="90">
        <f t="shared" ref="DH6:DQ6" si="10">IF(DH7="",NA(),DH7)</f>
        <v>47.01</v>
      </c>
      <c r="DI6" s="90">
        <f t="shared" si="10"/>
        <v>48.28</v>
      </c>
      <c r="DJ6" s="90">
        <f t="shared" si="10"/>
        <v>49.57</v>
      </c>
      <c r="DK6" s="90">
        <f t="shared" si="10"/>
        <v>50.48</v>
      </c>
      <c r="DL6" s="90">
        <f t="shared" si="10"/>
        <v>50.76</v>
      </c>
      <c r="DM6" s="90">
        <f t="shared" si="10"/>
        <v>45.25</v>
      </c>
      <c r="DN6" s="90">
        <f t="shared" si="10"/>
        <v>46.27</v>
      </c>
      <c r="DO6" s="90">
        <f t="shared" si="10"/>
        <v>46.88</v>
      </c>
      <c r="DP6" s="90">
        <f t="shared" si="10"/>
        <v>46.94</v>
      </c>
      <c r="DQ6" s="90">
        <f t="shared" si="10"/>
        <v>47.66</v>
      </c>
      <c r="DR6" s="84" t="str">
        <f>IF(DR7="","",IF(DR7="-","【-】","【"&amp;SUBSTITUTE(TEXT(DR7,"#,##0.00"),"-","△")&amp;"】"))</f>
        <v>【48.85】</v>
      </c>
      <c r="DS6" s="90">
        <f t="shared" ref="DS6:EB6" si="11">IF(DS7="",NA(),DS7)</f>
        <v>4.75</v>
      </c>
      <c r="DT6" s="90">
        <f t="shared" si="11"/>
        <v>19.61</v>
      </c>
      <c r="DU6" s="90">
        <f t="shared" si="11"/>
        <v>19.04</v>
      </c>
      <c r="DV6" s="90">
        <f t="shared" si="11"/>
        <v>20.95</v>
      </c>
      <c r="DW6" s="90">
        <f t="shared" si="11"/>
        <v>20.96</v>
      </c>
      <c r="DX6" s="90">
        <f t="shared" si="11"/>
        <v>10.71</v>
      </c>
      <c r="DY6" s="90">
        <f t="shared" si="11"/>
        <v>10.93</v>
      </c>
      <c r="DZ6" s="90">
        <f t="shared" si="11"/>
        <v>13.39</v>
      </c>
      <c r="EA6" s="90">
        <f t="shared" si="11"/>
        <v>14.48</v>
      </c>
      <c r="EB6" s="90">
        <f t="shared" si="11"/>
        <v>15.1</v>
      </c>
      <c r="EC6" s="84" t="str">
        <f>IF(EC7="","",IF(EC7="-","【-】","【"&amp;SUBSTITUTE(TEXT(EC7,"#,##0.00"),"-","△")&amp;"】"))</f>
        <v>【17.80】</v>
      </c>
      <c r="ED6" s="90">
        <f t="shared" ref="ED6:EM6" si="12">IF(ED7="",NA(),ED7)</f>
        <v>0.75</v>
      </c>
      <c r="EE6" s="90">
        <f t="shared" si="12"/>
        <v>0.44</v>
      </c>
      <c r="EF6" s="90">
        <f t="shared" si="12"/>
        <v>0.52</v>
      </c>
      <c r="EG6" s="90">
        <f t="shared" si="12"/>
        <v>0.72</v>
      </c>
      <c r="EH6" s="90">
        <f t="shared" si="12"/>
        <v>0.73</v>
      </c>
      <c r="EI6" s="90">
        <f t="shared" si="12"/>
        <v>0.72</v>
      </c>
      <c r="EJ6" s="90">
        <f t="shared" si="12"/>
        <v>0.71</v>
      </c>
      <c r="EK6" s="90">
        <f t="shared" si="12"/>
        <v>0.71</v>
      </c>
      <c r="EL6" s="90">
        <f t="shared" si="12"/>
        <v>0.75</v>
      </c>
      <c r="EM6" s="90">
        <f t="shared" si="12"/>
        <v>0.57999999999999996</v>
      </c>
      <c r="EN6" s="84" t="str">
        <f>IF(EN7="","",IF(EN7="-","【-】","【"&amp;SUBSTITUTE(TEXT(EN7,"#,##0.00"),"-","△")&amp;"】"))</f>
        <v>【0.70】</v>
      </c>
    </row>
    <row r="7" spans="1:144" s="69" customFormat="1">
      <c r="A7" s="70"/>
      <c r="B7" s="76">
        <v>2018</v>
      </c>
      <c r="C7" s="76">
        <v>22055</v>
      </c>
      <c r="D7" s="76">
        <v>46</v>
      </c>
      <c r="E7" s="76">
        <v>1</v>
      </c>
      <c r="F7" s="76">
        <v>0</v>
      </c>
      <c r="G7" s="76">
        <v>1</v>
      </c>
      <c r="H7" s="76" t="s">
        <v>94</v>
      </c>
      <c r="I7" s="76" t="s">
        <v>95</v>
      </c>
      <c r="J7" s="76" t="s">
        <v>96</v>
      </c>
      <c r="K7" s="76" t="s">
        <v>97</v>
      </c>
      <c r="L7" s="76" t="s">
        <v>22</v>
      </c>
      <c r="M7" s="76" t="s">
        <v>16</v>
      </c>
      <c r="N7" s="85" t="s">
        <v>98</v>
      </c>
      <c r="O7" s="85">
        <v>55.57</v>
      </c>
      <c r="P7" s="85">
        <v>94.7</v>
      </c>
      <c r="Q7" s="85">
        <v>4124</v>
      </c>
      <c r="R7" s="85">
        <v>54780</v>
      </c>
      <c r="S7" s="85">
        <v>404.2</v>
      </c>
      <c r="T7" s="85">
        <v>135.53</v>
      </c>
      <c r="U7" s="85">
        <v>49470</v>
      </c>
      <c r="V7" s="85">
        <v>292.58</v>
      </c>
      <c r="W7" s="85">
        <v>169.08</v>
      </c>
      <c r="X7" s="85">
        <v>118.71</v>
      </c>
      <c r="Y7" s="85">
        <v>114.97</v>
      </c>
      <c r="Z7" s="85">
        <v>117.64</v>
      </c>
      <c r="AA7" s="85">
        <v>115.1</v>
      </c>
      <c r="AB7" s="85">
        <v>114.27</v>
      </c>
      <c r="AC7" s="85">
        <v>111.96</v>
      </c>
      <c r="AD7" s="85">
        <v>112.69</v>
      </c>
      <c r="AE7" s="85">
        <v>113.16</v>
      </c>
      <c r="AF7" s="85">
        <v>112.15</v>
      </c>
      <c r="AG7" s="85">
        <v>110.66</v>
      </c>
      <c r="AH7" s="85">
        <v>112.83</v>
      </c>
      <c r="AI7" s="85">
        <v>0</v>
      </c>
      <c r="AJ7" s="85">
        <v>0</v>
      </c>
      <c r="AK7" s="85">
        <v>0</v>
      </c>
      <c r="AL7" s="85">
        <v>0</v>
      </c>
      <c r="AM7" s="85">
        <v>0</v>
      </c>
      <c r="AN7" s="85">
        <v>0.41</v>
      </c>
      <c r="AO7" s="85">
        <v>0.54</v>
      </c>
      <c r="AP7" s="85">
        <v>0.68</v>
      </c>
      <c r="AQ7" s="85">
        <v>1</v>
      </c>
      <c r="AR7" s="85">
        <v>2.74</v>
      </c>
      <c r="AS7" s="85">
        <v>1.05</v>
      </c>
      <c r="AT7" s="85">
        <v>141.53</v>
      </c>
      <c r="AU7" s="85">
        <v>177.2</v>
      </c>
      <c r="AV7" s="85">
        <v>206.72</v>
      </c>
      <c r="AW7" s="85">
        <v>226.26</v>
      </c>
      <c r="AX7" s="85">
        <v>187.58</v>
      </c>
      <c r="AY7" s="85">
        <v>335.95</v>
      </c>
      <c r="AZ7" s="85">
        <v>346.59</v>
      </c>
      <c r="BA7" s="85">
        <v>357.82</v>
      </c>
      <c r="BB7" s="85">
        <v>355.5</v>
      </c>
      <c r="BC7" s="85">
        <v>366.03</v>
      </c>
      <c r="BD7" s="85">
        <v>261.93</v>
      </c>
      <c r="BE7" s="85">
        <v>420.2</v>
      </c>
      <c r="BF7" s="85">
        <v>414.85</v>
      </c>
      <c r="BG7" s="85">
        <v>402.77</v>
      </c>
      <c r="BH7" s="85">
        <v>389.55</v>
      </c>
      <c r="BI7" s="85">
        <v>376.39</v>
      </c>
      <c r="BJ7" s="85">
        <v>319.82</v>
      </c>
      <c r="BK7" s="85">
        <v>312.02999999999997</v>
      </c>
      <c r="BL7" s="85">
        <v>307.45999999999998</v>
      </c>
      <c r="BM7" s="85">
        <v>312.58</v>
      </c>
      <c r="BN7" s="85">
        <v>370.12</v>
      </c>
      <c r="BO7" s="85">
        <v>270.45999999999998</v>
      </c>
      <c r="BP7" s="85">
        <v>116.74</v>
      </c>
      <c r="BQ7" s="85">
        <v>112.71</v>
      </c>
      <c r="BR7" s="85">
        <v>115.38</v>
      </c>
      <c r="BS7" s="85">
        <v>113.12</v>
      </c>
      <c r="BT7" s="85">
        <v>111.46</v>
      </c>
      <c r="BU7" s="85">
        <v>105.21</v>
      </c>
      <c r="BV7" s="85">
        <v>105.71</v>
      </c>
      <c r="BW7" s="85">
        <v>106.01</v>
      </c>
      <c r="BX7" s="85">
        <v>104.57</v>
      </c>
      <c r="BY7" s="85">
        <v>100.42</v>
      </c>
      <c r="BZ7" s="85">
        <v>103.91</v>
      </c>
      <c r="CA7" s="85">
        <v>247.58</v>
      </c>
      <c r="CB7" s="85">
        <v>251.83</v>
      </c>
      <c r="CC7" s="85">
        <v>247.15</v>
      </c>
      <c r="CD7" s="85">
        <v>252.8</v>
      </c>
      <c r="CE7" s="85">
        <v>257.83999999999997</v>
      </c>
      <c r="CF7" s="85">
        <v>162.59</v>
      </c>
      <c r="CG7" s="85">
        <v>162.15</v>
      </c>
      <c r="CH7" s="85">
        <v>162.24</v>
      </c>
      <c r="CI7" s="85">
        <v>165.47</v>
      </c>
      <c r="CJ7" s="85">
        <v>171.67</v>
      </c>
      <c r="CK7" s="85">
        <v>167.11</v>
      </c>
      <c r="CL7" s="85">
        <v>51.54</v>
      </c>
      <c r="CM7" s="85">
        <v>51.17</v>
      </c>
      <c r="CN7" s="85">
        <v>52.53</v>
      </c>
      <c r="CO7" s="85">
        <v>52.05</v>
      </c>
      <c r="CP7" s="85">
        <v>50.77</v>
      </c>
      <c r="CQ7" s="85">
        <v>59.17</v>
      </c>
      <c r="CR7" s="85">
        <v>59.34</v>
      </c>
      <c r="CS7" s="85">
        <v>59.11</v>
      </c>
      <c r="CT7" s="85">
        <v>59.74</v>
      </c>
      <c r="CU7" s="85">
        <v>59.74</v>
      </c>
      <c r="CV7" s="85">
        <v>60.27</v>
      </c>
      <c r="CW7" s="85">
        <v>83.95</v>
      </c>
      <c r="CX7" s="85">
        <v>84.13</v>
      </c>
      <c r="CY7" s="85">
        <v>81.92</v>
      </c>
      <c r="CZ7" s="85">
        <v>81.99</v>
      </c>
      <c r="DA7" s="85">
        <v>83.2</v>
      </c>
      <c r="DB7" s="85">
        <v>87.6</v>
      </c>
      <c r="DC7" s="85">
        <v>87.74</v>
      </c>
      <c r="DD7" s="85">
        <v>87.91</v>
      </c>
      <c r="DE7" s="85">
        <v>87.28</v>
      </c>
      <c r="DF7" s="85">
        <v>84.8</v>
      </c>
      <c r="DG7" s="85">
        <v>89.92</v>
      </c>
      <c r="DH7" s="85">
        <v>47.01</v>
      </c>
      <c r="DI7" s="85">
        <v>48.28</v>
      </c>
      <c r="DJ7" s="85">
        <v>49.57</v>
      </c>
      <c r="DK7" s="85">
        <v>50.48</v>
      </c>
      <c r="DL7" s="85">
        <v>50.76</v>
      </c>
      <c r="DM7" s="85">
        <v>45.25</v>
      </c>
      <c r="DN7" s="85">
        <v>46.27</v>
      </c>
      <c r="DO7" s="85">
        <v>46.88</v>
      </c>
      <c r="DP7" s="85">
        <v>46.94</v>
      </c>
      <c r="DQ7" s="85">
        <v>47.66</v>
      </c>
      <c r="DR7" s="85">
        <v>48.85</v>
      </c>
      <c r="DS7" s="85">
        <v>4.75</v>
      </c>
      <c r="DT7" s="85">
        <v>19.61</v>
      </c>
      <c r="DU7" s="85">
        <v>19.04</v>
      </c>
      <c r="DV7" s="85">
        <v>20.95</v>
      </c>
      <c r="DW7" s="85">
        <v>20.96</v>
      </c>
      <c r="DX7" s="85">
        <v>10.71</v>
      </c>
      <c r="DY7" s="85">
        <v>10.93</v>
      </c>
      <c r="DZ7" s="85">
        <v>13.39</v>
      </c>
      <c r="EA7" s="85">
        <v>14.48</v>
      </c>
      <c r="EB7" s="85">
        <v>15.1</v>
      </c>
      <c r="EC7" s="85">
        <v>17.8</v>
      </c>
      <c r="ED7" s="85">
        <v>0.75</v>
      </c>
      <c r="EE7" s="85">
        <v>0.44</v>
      </c>
      <c r="EF7" s="85">
        <v>0.52</v>
      </c>
      <c r="EG7" s="85">
        <v>0.72</v>
      </c>
      <c r="EH7" s="85">
        <v>0.73</v>
      </c>
      <c r="EI7" s="85">
        <v>0.72</v>
      </c>
      <c r="EJ7" s="85">
        <v>0.71</v>
      </c>
      <c r="EK7" s="85">
        <v>0.71</v>
      </c>
      <c r="EL7" s="85">
        <v>0.75</v>
      </c>
      <c r="EM7" s="85">
        <v>0.57999999999999996</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99</v>
      </c>
      <c r="C9" s="71" t="s">
        <v>100</v>
      </c>
      <c r="D9" s="71" t="s">
        <v>101</v>
      </c>
      <c r="E9" s="71" t="s">
        <v>102</v>
      </c>
      <c r="F9" s="71" t="s">
        <v>103</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53</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2019-12-05T04:08:22Z</dcterms:created>
  <dcterms:modified xsi:type="dcterms:W3CDTF">2020-01-20T02:55:25Z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2020-01-20T02:55:25Z</vt:filetime>
  </property>
</Properties>
</file>