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2 下水道事業\R02.01.30締切　経営比較分析表\記入用（46下水道　47農集排）\"/>
    </mc:Choice>
  </mc:AlternateContent>
  <workbookProtection workbookAlgorithmName="SHA-512" workbookHashValue="lNi3c7IysTJLAr7/58DjBaJnC/4GdvkRn473Zk0V/7NfhwHdyRDXEVieKCAf93JNiQpYR8orsgWl8m7iSQVbFQ==" workbookSaltValue="42q58AWHN1NnGhI0rqAb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<sst xmlns="http://schemas.openxmlformats.org/spreadsheetml/2006/main" count="228" uniqueCount="111">
  <si>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</si>
  <si>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</si>
  <si>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</si>
  <si>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</si>
  <si>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</si>
  <si>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</si>
  <si>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</si>
  <si>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</si>
  <si>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</si>
  <si>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</si>
  <si>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</si>
  <si>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</si>
  <si>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</si>
  <si>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</si>
  <si>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</si>
  <si>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</si>
  <si>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</si>
  <si>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</si>
  <si>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</si>
  <si>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</si>
  <si>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</si>
  <si>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</si>
  <si>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</si>
  <si>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</si>
  <si>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</si>
  <si>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</si>
  <si>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</si>
  <si>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</si>
  <si>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</si>
  <si>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</si>
  <si>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</si>
  <si>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</si>
  <si>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</si>
  <si>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</si>
  <si>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</si>
  <si>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</si>
  <si>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</si>
  <si>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</si>
  <si>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</si>
  <si>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</si>
  <si>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</si>
  <si>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</si>
  <si>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</si>
  <si>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</si>
  <si>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</si>
  <si>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</si>
  <si>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</si>
  <si>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</si>
  <si>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</si>
  <si>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</si>
  <si>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</si>
  <si>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</si>
  <si>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</si>
  <si>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</si>
  <si>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</si>
  <si>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</si>
  <si>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</si>
  <si>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</si>
  <si>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</si>
  <si>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</si>
  <si>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</si>
  <si>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</si>
  <si>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</si>
  <si>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</si>
  <si>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</si>
  <si>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</si>
  <si>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</si>
  <si>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</si>
  <si>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</si>
  <si>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</si>
  <si>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</si>
  <si>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</si>
  <si>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</si>
  <si>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</si>
  <si>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</si>
  <si>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</si>
  <si>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</si>
  <si>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</si>
  <si>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</si>
  <si>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</si>
  <si>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</si>
  <si>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</si>
  <si>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</si>
  <si>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</si>
  <si>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</si>
  <si>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</si>
  <si>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</si>
  <si>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</si>
  <si>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</si>
  <si>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</si>
  <si>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</si>
  <si>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</si>
  <si>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</si>
  <si>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</si>
  <si>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</si>
  <si>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</si>
  <si>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</si>
  <si>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</si>
  <si>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</si>
  <si>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</si>
  <si>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</si>
  <si>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</si>
  <si>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</si>
  <si>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</si>
  <si>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</si>
  <si>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</si>
  <si>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</si>
  <si>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</si>
  <si>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下水道は平成元年度から一部供用開始しており、管渠等も法定耐用年数までには至っていない。そのため現在のところ更新は行っていないが、有形固定資産減価償却率は類似団体平均より高くなっており老朽化は徐々に進行している。近年は経年劣化による破損等があり、修繕が増加している。
　今後は、未整備区域の整備と並行して老朽管の更新等も必要となるため、長寿命化計画の策定等により、効率的な経営が必要である。
</t>
    <phoneticPr fontId="4"/>
  </si>
  <si>
    <t xml:space="preserve">　平成24年度以降は経営健全化により、収支は黒字となって経常収支比率は100％を超えている。累積欠損を早期に解消していくため、今後もより良好な収支となるよう努力していきたい。
　ただし、今後は管渠の整備と並行し、経年劣化により破損した管渠の修繕や老朽管の更新への取り組みも迫られる。さらに企業債償還の負担も今後数年にわたって厳しい状況が続くことから、整備計画の見直しを含め、使用料の見直しや、経費節減等の対策が必要である。
</t>
    <phoneticPr fontId="4"/>
  </si>
  <si>
    <t xml:space="preserve">　当市は、平成７年度ころからの事業拡大に係る企業債償還金の増加と一般会計繰入金の不足等により、多額の純損失が発生し累積欠損金と資金不足額が増加した。そのため経営健全化計画及び資金不足等解消計画に従い経営改善を行い、平成27年度で単年度の資金不足を解消した。しかしまだ多額の累積欠損金が残っている。
　各指標をみると、流動比率は現金の増により、類似団体平均には及ばないものの改善している。経費回収率・汚水処理原価については類似団体平均より良好であるが、平成30年度で一般会計からの繰出基準のうち高資本費対策経費分が終了するため、経費回収率・汚水処理原価ともに今後は悪化が予想される。
　今後も各年度で利益を上げつつ累積欠損金を解消を進めていくが、人口減少、老朽管の修繕・更新の増も見込まれ、厳しい財政状況が予想される。また企業債の償還は令和2年度をピークに減少する見込みであるが、資本費平準化債が減額になっていくことから今後数年間はより一層財源が厳しい状況となる。
　下水道使用料の計画的な見直し、下水道接続率の向上、整備計画の見直しなどといった取り組みが必要である。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</si>
</sst>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c:v>
                </c:pt>
                <c:pt idx="2">
                  <c:v>0.21</c:v>
                </c:pt>
                <c:pt idx="3">
                  <c:v>0.28000000000000003</c:v>
                </c:pt>
                <c:pt idx="4">
                  <c:v>0.56000000000000005</c:v>
                </c:pt>
              </c:numCache>
            </c:numRef>
          </c:val>
          <c:extLst>
            <c:ext xmlns:c16="http://schemas.microsoft.com/office/drawing/2014/chart" uri="{C3380CC4-5D6E-409C-BE32-E72D297353CC}">
              <c16:uniqueId val="{00000000-2ADA-40CD-A585-B731C7F8FF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2ADA-40CD-A585-B731C7F8FF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9C-40D1-9AEB-7B54F52F20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109C-40D1-9AEB-7B54F52F20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90.13</c:v>
                </c:pt>
                <c:pt idx="1">
                  <c:v>90.74</c:v>
                </c:pt>
                <c:pt idx="2">
                  <c:v>91.64</c:v>
                </c:pt>
                <c:pt idx="3">
                  <c:v>92.21</c:v>
                </c:pt>
                <c:pt idx="4">
                  <c:v>92.91</c:v>
                </c:pt>
              </c:numCache>
            </c:numRef>
          </c:val>
          <c:extLst>
            <c:ext xmlns:c16="http://schemas.microsoft.com/office/drawing/2014/chart" uri="{C3380CC4-5D6E-409C-BE32-E72D297353CC}">
              <c16:uniqueId val="{00000000-4AD9-4AD2-8F1B-FA19BC94F8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4AD9-4AD2-8F1B-FA19BC94F8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151.59</c:v>
                </c:pt>
                <c:pt idx="1">
                  <c:v>130.83000000000001</c:v>
                </c:pt>
                <c:pt idx="2">
                  <c:v>106.99</c:v>
                </c:pt>
                <c:pt idx="3">
                  <c:v>128.96</c:v>
                </c:pt>
                <c:pt idx="4">
                  <c:v>111.43</c:v>
                </c:pt>
              </c:numCache>
            </c:numRef>
          </c:val>
          <c:extLst>
            <c:ext xmlns:c16="http://schemas.microsoft.com/office/drawing/2014/chart" uri="{C3380CC4-5D6E-409C-BE32-E72D297353CC}">
              <c16:uniqueId val="{00000000-AA48-41FE-9511-439A7E820C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108.11</c:v>
                </c:pt>
                <c:pt idx="4">
                  <c:v>104.14</c:v>
                </c:pt>
              </c:numCache>
            </c:numRef>
          </c:val>
          <c:smooth val="0"/>
          <c:extLst>
            <c:ext xmlns:c16="http://schemas.microsoft.com/office/drawing/2014/chart" uri="{C3380CC4-5D6E-409C-BE32-E72D297353CC}">
              <c16:uniqueId val="{00000001-AA48-41FE-9511-439A7E820C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29.95</c:v>
                </c:pt>
                <c:pt idx="1">
                  <c:v>31.85</c:v>
                </c:pt>
                <c:pt idx="2">
                  <c:v>33.75</c:v>
                </c:pt>
                <c:pt idx="3">
                  <c:v>35.57</c:v>
                </c:pt>
                <c:pt idx="4">
                  <c:v>37.299999999999997</c:v>
                </c:pt>
              </c:numCache>
            </c:numRef>
          </c:val>
          <c:extLst>
            <c:ext xmlns:c16="http://schemas.microsoft.com/office/drawing/2014/chart" uri="{C3380CC4-5D6E-409C-BE32-E72D297353CC}">
              <c16:uniqueId val="{00000000-52FB-458B-8CCD-09EBAAFE01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21.16</c:v>
                </c:pt>
                <c:pt idx="4">
                  <c:v>15.95</c:v>
                </c:pt>
              </c:numCache>
            </c:numRef>
          </c:val>
          <c:smooth val="0"/>
          <c:extLst>
            <c:ext xmlns:c16="http://schemas.microsoft.com/office/drawing/2014/chart" uri="{C3380CC4-5D6E-409C-BE32-E72D297353CC}">
              <c16:uniqueId val="{00000001-52FB-458B-8CCD-09EBAAFE01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7E-4902-9AA0-E6A5A3BD57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A7E-4902-9AA0-E6A5A3BD57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682.42</c:v>
                </c:pt>
                <c:pt idx="1">
                  <c:v>600.41</c:v>
                </c:pt>
                <c:pt idx="2">
                  <c:v>548.33000000000004</c:v>
                </c:pt>
                <c:pt idx="3">
                  <c:v>466.79</c:v>
                </c:pt>
                <c:pt idx="4">
                  <c:v>410.18</c:v>
                </c:pt>
              </c:numCache>
            </c:numRef>
          </c:val>
          <c:extLst>
            <c:ext xmlns:c16="http://schemas.microsoft.com/office/drawing/2014/chart" uri="{C3380CC4-5D6E-409C-BE32-E72D297353CC}">
              <c16:uniqueId val="{00000000-F5C5-4E31-80FC-B0D000EBD7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86.54</c:v>
                </c:pt>
                <c:pt idx="4">
                  <c:v>73.180000000000007</c:v>
                </c:pt>
              </c:numCache>
            </c:numRef>
          </c:val>
          <c:smooth val="0"/>
          <c:extLst>
            <c:ext xmlns:c16="http://schemas.microsoft.com/office/drawing/2014/chart" uri="{C3380CC4-5D6E-409C-BE32-E72D297353CC}">
              <c16:uniqueId val="{00000001-F5C5-4E31-80FC-B0D000EBD7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12.42</c:v>
                </c:pt>
                <c:pt idx="1">
                  <c:v>18.14</c:v>
                </c:pt>
                <c:pt idx="2">
                  <c:v>25.35</c:v>
                </c:pt>
                <c:pt idx="3">
                  <c:v>34.619999999999997</c:v>
                </c:pt>
                <c:pt idx="4">
                  <c:v>48.15</c:v>
                </c:pt>
              </c:numCache>
            </c:numRef>
          </c:val>
          <c:extLst>
            <c:ext xmlns:c16="http://schemas.microsoft.com/office/drawing/2014/chart" uri="{C3380CC4-5D6E-409C-BE32-E72D297353CC}">
              <c16:uniqueId val="{00000000-7051-48A5-B9F0-2F9EA76941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62.25</c:v>
                </c:pt>
                <c:pt idx="4">
                  <c:v>52.32</c:v>
                </c:pt>
              </c:numCache>
            </c:numRef>
          </c:val>
          <c:smooth val="0"/>
          <c:extLst>
            <c:ext xmlns:c16="http://schemas.microsoft.com/office/drawing/2014/chart" uri="{C3380CC4-5D6E-409C-BE32-E72D297353CC}">
              <c16:uniqueId val="{00000001-7051-48A5-B9F0-2F9EA76941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924.63</c:v>
                </c:pt>
                <c:pt idx="1">
                  <c:v>902.64</c:v>
                </c:pt>
                <c:pt idx="2">
                  <c:v>914.21</c:v>
                </c:pt>
                <c:pt idx="3">
                  <c:v>901.59</c:v>
                </c:pt>
                <c:pt idx="4">
                  <c:v>792.96</c:v>
                </c:pt>
              </c:numCache>
            </c:numRef>
          </c:val>
          <c:extLst>
            <c:ext xmlns:c16="http://schemas.microsoft.com/office/drawing/2014/chart" uri="{C3380CC4-5D6E-409C-BE32-E72D297353CC}">
              <c16:uniqueId val="{00000000-4B7E-48C2-9049-DCFD623BCD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4B7E-48C2-9049-DCFD623BCD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120.48</c:v>
                </c:pt>
                <c:pt idx="1">
                  <c:v>136.88</c:v>
                </c:pt>
                <c:pt idx="2">
                  <c:v>79.849999999999994</c:v>
                </c:pt>
                <c:pt idx="3">
                  <c:v>150.13</c:v>
                </c:pt>
                <c:pt idx="4">
                  <c:v>191.05</c:v>
                </c:pt>
              </c:numCache>
            </c:numRef>
          </c:val>
          <c:extLst>
            <c:ext xmlns:c16="http://schemas.microsoft.com/office/drawing/2014/chart" uri="{C3380CC4-5D6E-409C-BE32-E72D297353CC}">
              <c16:uniqueId val="{00000000-6C12-48ED-B075-0C30539875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6C12-48ED-B075-0C30539875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181.97</c:v>
                </c:pt>
                <c:pt idx="1">
                  <c:v>159.46</c:v>
                </c:pt>
                <c:pt idx="2">
                  <c:v>273.25</c:v>
                </c:pt>
                <c:pt idx="3">
                  <c:v>145.31</c:v>
                </c:pt>
                <c:pt idx="4">
                  <c:v>114.94</c:v>
                </c:pt>
              </c:numCache>
            </c:numRef>
          </c:val>
          <c:extLst>
            <c:ext xmlns:c16="http://schemas.microsoft.com/office/drawing/2014/chart" uri="{C3380CC4-5D6E-409C-BE32-E72D297353CC}">
              <c16:uniqueId val="{00000000-3026-4215-B6EE-74CAE69237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3026-4215-B6EE-74CAE69237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70" zoomScaleNormal="7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黒石市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33499</v>
      </c>
      <c r="AM8" s="68"/>
      <c r="AN8" s="68"/>
      <c r="AO8" s="68"/>
      <c r="AP8" s="68"/>
      <c r="AQ8" s="68"/>
      <c r="AR8" s="68"/>
      <c r="AS8" s="68"/>
      <c r="AT8" s="67">
        <f>データ!T6</f>
        <v>217.05</v>
      </c>
      <c r="AU8" s="67"/>
      <c r="AV8" s="67"/>
      <c r="AW8" s="67"/>
      <c r="AX8" s="67"/>
      <c r="AY8" s="67"/>
      <c r="AZ8" s="67"/>
      <c r="BA8" s="67"/>
      <c r="BB8" s="67">
        <f>データ!U6</f>
        <v>154.34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34.69</v>
      </c>
      <c r="J10" s="67"/>
      <c r="K10" s="67"/>
      <c r="L10" s="67"/>
      <c r="M10" s="67"/>
      <c r="N10" s="67"/>
      <c r="O10" s="67"/>
      <c r="P10" s="67">
        <f>データ!P6</f>
        <v>64.319999999999993</v>
      </c>
      <c r="Q10" s="67"/>
      <c r="R10" s="67"/>
      <c r="S10" s="67"/>
      <c r="T10" s="67"/>
      <c r="U10" s="67"/>
      <c r="V10" s="67"/>
      <c r="W10" s="67">
        <f>データ!Q6</f>
        <v>82.35</v>
      </c>
      <c r="X10" s="67"/>
      <c r="Y10" s="67"/>
      <c r="Z10" s="67"/>
      <c r="AA10" s="67"/>
      <c r="AB10" s="67"/>
      <c r="AC10" s="67"/>
      <c r="AD10" s="68">
        <f>データ!R6</f>
        <v>3972</v>
      </c>
      <c r="AE10" s="68"/>
      <c r="AF10" s="68"/>
      <c r="AG10" s="68"/>
      <c r="AH10" s="68"/>
      <c r="AI10" s="68"/>
      <c r="AJ10" s="68"/>
      <c r="AK10" s="2"/>
      <c r="AL10" s="68">
        <f>データ!V6</f>
        <v>21408</v>
      </c>
      <c r="AM10" s="68"/>
      <c r="AN10" s="68"/>
      <c r="AO10" s="68"/>
      <c r="AP10" s="68"/>
      <c r="AQ10" s="68"/>
      <c r="AR10" s="68"/>
      <c r="AS10" s="68"/>
      <c r="AT10" s="67">
        <f>データ!W6</f>
        <v>6.04</v>
      </c>
      <c r="AU10" s="67"/>
      <c r="AV10" s="67"/>
      <c r="AW10" s="67"/>
      <c r="AX10" s="67"/>
      <c r="AY10" s="67"/>
      <c r="AZ10" s="67"/>
      <c r="BA10" s="67"/>
      <c r="BB10" s="67">
        <f>データ!X6</f>
        <v>3544.37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dSaqzJWhxN+CV85Hwh2orsl94Hf/1NG6zB35v8fZBJj2HYNsO+CNDtwhmXhrDA55w7nOyh/8TwpfLOioYtx8w==" saltValue="1NlOPc93mh1uLz7iHsC+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22047</v>
      </c>
      <c r="D6" s="33">
        <f t="shared" si="3"/>
        <v>46</v>
      </c>
      <c r="E6" s="33">
        <f t="shared" si="3"/>
        <v>17</v>
      </c>
      <c r="F6" s="33">
        <f t="shared" si="3"/>
        <v>1</v>
      </c>
      <c r="G6" s="33">
        <f t="shared" si="3"/>
        <v>0</v>
      </c>
      <c r="H6" s="33" t="str">
        <f t="shared" si="3"/>
        <v>青森県　黒石市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34.69</v>
      </c>
      <c r="P6" s="34">
        <f t="shared" si="3"/>
        <v>64.319999999999993</v>
      </c>
      <c r="Q6" s="34">
        <f t="shared" si="3"/>
        <v>82.35</v>
      </c>
      <c r="R6" s="34">
        <f t="shared" si="3"/>
        <v>3972</v>
      </c>
      <c r="S6" s="34">
        <f t="shared" si="3"/>
        <v>33499</v>
      </c>
      <c r="T6" s="34">
        <f t="shared" si="3"/>
        <v>217.05</v>
      </c>
      <c r="U6" s="34">
        <f t="shared" si="3"/>
        <v>154.34</v>
      </c>
      <c r="V6" s="34">
        <f t="shared" si="3"/>
        <v>21408</v>
      </c>
      <c r="W6" s="34">
        <f t="shared" si="3"/>
        <v>6.04</v>
      </c>
      <c r="X6" s="34">
        <f t="shared" si="3"/>
        <v>3544.37</v>
      </c>
      <c r="Y6" s="35">
        <f>IF(Y7="",NA(),Y7)</f>
        <v>151.59</v>
      </c>
      <c r="Z6" s="35">
        <f t="shared" ref="Z6:AH6" si="4">IF(Z7="",NA(),Z7)</f>
        <v>130.83000000000001</v>
      </c>
      <c r="AA6" s="35">
        <f t="shared" si="4"/>
        <v>106.99</v>
      </c>
      <c r="AB6" s="35">
        <f t="shared" si="4"/>
        <v>128.96</v>
      </c>
      <c r="AC6" s="35">
        <f t="shared" si="4"/>
        <v>111.43</v>
      </c>
      <c r="AD6" s="35">
        <f t="shared" si="4"/>
        <v>108.56</v>
      </c>
      <c r="AE6" s="35">
        <f t="shared" si="4"/>
        <v>109.12</v>
      </c>
      <c r="AF6" s="35">
        <f t="shared" si="4"/>
        <v>106.85</v>
      </c>
      <c r="AG6" s="35">
        <f t="shared" si="4"/>
        <v>108.11</v>
      </c>
      <c r="AH6" s="35">
        <f t="shared" si="4"/>
        <v>104.14</v>
      </c>
      <c r="AI6" s="34" t="str">
        <f>IF(AI7="","",IF(AI7="-","【-】","【"&amp;SUBSTITUTE(TEXT(AI7,"#,##0.00"),"-","△")&amp;"】"))</f>
        <v>【108.69】</v>
      </c>
      <c r="AJ6" s="35">
        <f>IF(AJ7="",NA(),AJ7)</f>
        <v>682.42</v>
      </c>
      <c r="AK6" s="35">
        <f t="shared" ref="AK6:AS6" si="5">IF(AK7="",NA(),AK7)</f>
        <v>600.41</v>
      </c>
      <c r="AL6" s="35">
        <f t="shared" si="5"/>
        <v>548.33000000000004</v>
      </c>
      <c r="AM6" s="35">
        <f t="shared" si="5"/>
        <v>466.79</v>
      </c>
      <c r="AN6" s="35">
        <f t="shared" si="5"/>
        <v>410.18</v>
      </c>
      <c r="AO6" s="35">
        <f t="shared" si="5"/>
        <v>100.32</v>
      </c>
      <c r="AP6" s="35">
        <f t="shared" si="5"/>
        <v>116.49</v>
      </c>
      <c r="AQ6" s="35">
        <f t="shared" si="5"/>
        <v>92.92</v>
      </c>
      <c r="AR6" s="35">
        <f t="shared" si="5"/>
        <v>86.54</v>
      </c>
      <c r="AS6" s="35">
        <f t="shared" si="5"/>
        <v>73.180000000000007</v>
      </c>
      <c r="AT6" s="34" t="str">
        <f>IF(AT7="","",IF(AT7="-","【-】","【"&amp;SUBSTITUTE(TEXT(AT7,"#,##0.00"),"-","△")&amp;"】"))</f>
        <v>【3.28】</v>
      </c>
      <c r="AU6" s="35">
        <f>IF(AU7="",NA(),AU7)</f>
        <v>12.42</v>
      </c>
      <c r="AV6" s="35">
        <f t="shared" ref="AV6:BD6" si="6">IF(AV7="",NA(),AV7)</f>
        <v>18.14</v>
      </c>
      <c r="AW6" s="35">
        <f t="shared" si="6"/>
        <v>25.35</v>
      </c>
      <c r="AX6" s="35">
        <f t="shared" si="6"/>
        <v>34.619999999999997</v>
      </c>
      <c r="AY6" s="35">
        <f t="shared" si="6"/>
        <v>48.15</v>
      </c>
      <c r="AZ6" s="35">
        <f t="shared" si="6"/>
        <v>49.23</v>
      </c>
      <c r="BA6" s="35">
        <f t="shared" si="6"/>
        <v>44.37</v>
      </c>
      <c r="BB6" s="35">
        <f t="shared" si="6"/>
        <v>50.66</v>
      </c>
      <c r="BC6" s="35">
        <f t="shared" si="6"/>
        <v>62.25</v>
      </c>
      <c r="BD6" s="35">
        <f t="shared" si="6"/>
        <v>52.32</v>
      </c>
      <c r="BE6" s="34" t="str">
        <f>IF(BE7="","",IF(BE7="-","【-】","【"&amp;SUBSTITUTE(TEXT(BE7,"#,##0.00"),"-","△")&amp;"】"))</f>
        <v>【69.49】</v>
      </c>
      <c r="BF6" s="35">
        <f>IF(BF7="",NA(),BF7)</f>
        <v>924.63</v>
      </c>
      <c r="BG6" s="35">
        <f t="shared" ref="BG6:BO6" si="7">IF(BG7="",NA(),BG7)</f>
        <v>902.64</v>
      </c>
      <c r="BH6" s="35">
        <f t="shared" si="7"/>
        <v>914.21</v>
      </c>
      <c r="BI6" s="35">
        <f t="shared" si="7"/>
        <v>901.59</v>
      </c>
      <c r="BJ6" s="35">
        <f t="shared" si="7"/>
        <v>792.96</v>
      </c>
      <c r="BK6" s="35">
        <f t="shared" si="7"/>
        <v>1136.5</v>
      </c>
      <c r="BL6" s="35">
        <f t="shared" si="7"/>
        <v>1118.56</v>
      </c>
      <c r="BM6" s="35">
        <f t="shared" si="7"/>
        <v>1111.31</v>
      </c>
      <c r="BN6" s="35">
        <f t="shared" si="7"/>
        <v>966.33</v>
      </c>
      <c r="BO6" s="35">
        <f t="shared" si="7"/>
        <v>958.81</v>
      </c>
      <c r="BP6" s="34" t="str">
        <f>IF(BP7="","",IF(BP7="-","【-】","【"&amp;SUBSTITUTE(TEXT(BP7,"#,##0.00"),"-","△")&amp;"】"))</f>
        <v>【682.78】</v>
      </c>
      <c r="BQ6" s="35">
        <f>IF(BQ7="",NA(),BQ7)</f>
        <v>120.48</v>
      </c>
      <c r="BR6" s="35">
        <f t="shared" ref="BR6:BZ6" si="8">IF(BR7="",NA(),BR7)</f>
        <v>136.88</v>
      </c>
      <c r="BS6" s="35">
        <f t="shared" si="8"/>
        <v>79.849999999999994</v>
      </c>
      <c r="BT6" s="35">
        <f t="shared" si="8"/>
        <v>150.13</v>
      </c>
      <c r="BU6" s="35">
        <f t="shared" si="8"/>
        <v>191.05</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181.97</v>
      </c>
      <c r="CC6" s="35">
        <f t="shared" ref="CC6:CK6" si="9">IF(CC7="",NA(),CC7)</f>
        <v>159.46</v>
      </c>
      <c r="CD6" s="35">
        <f t="shared" si="9"/>
        <v>273.25</v>
      </c>
      <c r="CE6" s="35">
        <f t="shared" si="9"/>
        <v>145.31</v>
      </c>
      <c r="CF6" s="35">
        <f t="shared" si="9"/>
        <v>114.94</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90.13</v>
      </c>
      <c r="CY6" s="35">
        <f t="shared" ref="CY6:DG6" si="11">IF(CY7="",NA(),CY7)</f>
        <v>90.74</v>
      </c>
      <c r="CZ6" s="35">
        <f t="shared" si="11"/>
        <v>91.64</v>
      </c>
      <c r="DA6" s="35">
        <f t="shared" si="11"/>
        <v>92.21</v>
      </c>
      <c r="DB6" s="35">
        <f t="shared" si="11"/>
        <v>92.91</v>
      </c>
      <c r="DC6" s="35">
        <f t="shared" si="11"/>
        <v>84.2</v>
      </c>
      <c r="DD6" s="35">
        <f t="shared" si="11"/>
        <v>83.8</v>
      </c>
      <c r="DE6" s="35">
        <f t="shared" si="11"/>
        <v>83.91</v>
      </c>
      <c r="DF6" s="35">
        <f t="shared" si="11"/>
        <v>83.51</v>
      </c>
      <c r="DG6" s="35">
        <f t="shared" si="11"/>
        <v>83.02</v>
      </c>
      <c r="DH6" s="34" t="str">
        <f>IF(DH7="","",IF(DH7="-","【-】","【"&amp;SUBSTITUTE(TEXT(DH7,"#,##0.00"),"-","△")&amp;"】"))</f>
        <v>【95.20】</v>
      </c>
      <c r="DI6" s="35">
        <f>IF(DI7="",NA(),DI7)</f>
        <v>29.95</v>
      </c>
      <c r="DJ6" s="35">
        <f t="shared" ref="DJ6:DR6" si="12">IF(DJ7="",NA(),DJ7)</f>
        <v>31.85</v>
      </c>
      <c r="DK6" s="35">
        <f t="shared" si="12"/>
        <v>33.75</v>
      </c>
      <c r="DL6" s="35">
        <f t="shared" si="12"/>
        <v>35.57</v>
      </c>
      <c r="DM6" s="35">
        <f t="shared" si="12"/>
        <v>37.299999999999997</v>
      </c>
      <c r="DN6" s="35">
        <f t="shared" si="12"/>
        <v>21.28</v>
      </c>
      <c r="DO6" s="35">
        <f t="shared" si="12"/>
        <v>23.95</v>
      </c>
      <c r="DP6" s="35">
        <f t="shared" si="12"/>
        <v>21.09</v>
      </c>
      <c r="DQ6" s="35">
        <f t="shared" si="12"/>
        <v>21.16</v>
      </c>
      <c r="DR6" s="35">
        <f t="shared" si="12"/>
        <v>15.95</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5">
        <f t="shared" ref="EF6:EN6" si="14">IF(EF7="",NA(),EF7)</f>
        <v>0.1</v>
      </c>
      <c r="EG6" s="35">
        <f t="shared" si="14"/>
        <v>0.21</v>
      </c>
      <c r="EH6" s="35">
        <f t="shared" si="14"/>
        <v>0.28000000000000003</v>
      </c>
      <c r="EI6" s="35">
        <f t="shared" si="14"/>
        <v>0.56000000000000005</v>
      </c>
      <c r="EJ6" s="35">
        <f t="shared" si="14"/>
        <v>0.04</v>
      </c>
      <c r="EK6" s="35">
        <f t="shared" si="14"/>
        <v>0.11</v>
      </c>
      <c r="EL6" s="35">
        <f t="shared" si="14"/>
        <v>0.15</v>
      </c>
      <c r="EM6" s="35">
        <f t="shared" si="14"/>
        <v>0.16</v>
      </c>
      <c r="EN6" s="35">
        <f t="shared" si="14"/>
        <v>0.13</v>
      </c>
      <c r="EO6" s="34" t="str">
        <f>IF(EO7="","",IF(EO7="-","【-】","【"&amp;SUBSTITUTE(TEXT(EO7,"#,##0.00"),"-","△")&amp;"】"))</f>
        <v>【0.23】</v>
      </c>
    </row>
    <row r="7" spans="1:148" s="36" customFormat="1" x14ac:dyDescent="0.15">
      <c r="A7" s="28"/>
      <c r="B7" s="37">
        <v>2018</v>
      </c>
      <c r="C7" s="37">
        <v>22047</v>
      </c>
      <c r="D7" s="37">
        <v>46</v>
      </c>
      <c r="E7" s="37">
        <v>17</v>
      </c>
      <c r="F7" s="37">
        <v>1</v>
      </c>
      <c r="G7" s="37">
        <v>0</v>
      </c>
      <c r="H7" s="37" t="s">
        <v>96</v>
      </c>
      <c r="I7" s="37" t="s">
        <v>97</v>
      </c>
      <c r="J7" s="37" t="s">
        <v>98</v>
      </c>
      <c r="K7" s="37" t="s">
        <v>99</v>
      </c>
      <c r="L7" s="37" t="s">
        <v>100</v>
      </c>
      <c r="M7" s="37" t="s">
        <v>101</v>
      </c>
      <c r="N7" s="38" t="s">
        <v>102</v>
      </c>
      <c r="O7" s="38">
        <v>34.69</v>
      </c>
      <c r="P7" s="38">
        <v>64.319999999999993</v>
      </c>
      <c r="Q7" s="38">
        <v>82.35</v>
      </c>
      <c r="R7" s="38">
        <v>3972</v>
      </c>
      <c r="S7" s="38">
        <v>33499</v>
      </c>
      <c r="T7" s="38">
        <v>217.05</v>
      </c>
      <c r="U7" s="38">
        <v>154.34</v>
      </c>
      <c r="V7" s="38">
        <v>21408</v>
      </c>
      <c r="W7" s="38">
        <v>6.04</v>
      </c>
      <c r="X7" s="38">
        <v>3544.37</v>
      </c>
      <c r="Y7" s="38">
        <v>151.59</v>
      </c>
      <c r="Z7" s="38">
        <v>130.83000000000001</v>
      </c>
      <c r="AA7" s="38">
        <v>106.99</v>
      </c>
      <c r="AB7" s="38">
        <v>128.96</v>
      </c>
      <c r="AC7" s="38">
        <v>111.43</v>
      </c>
      <c r="AD7" s="38">
        <v>108.56</v>
      </c>
      <c r="AE7" s="38">
        <v>109.12</v>
      </c>
      <c r="AF7" s="38">
        <v>106.85</v>
      </c>
      <c r="AG7" s="38">
        <v>108.11</v>
      </c>
      <c r="AH7" s="38">
        <v>104.14</v>
      </c>
      <c r="AI7" s="38">
        <v>108.69</v>
      </c>
      <c r="AJ7" s="38">
        <v>682.42</v>
      </c>
      <c r="AK7" s="38">
        <v>600.41</v>
      </c>
      <c r="AL7" s="38">
        <v>548.33000000000004</v>
      </c>
      <c r="AM7" s="38">
        <v>466.79</v>
      </c>
      <c r="AN7" s="38">
        <v>410.18</v>
      </c>
      <c r="AO7" s="38">
        <v>100.32</v>
      </c>
      <c r="AP7" s="38">
        <v>116.49</v>
      </c>
      <c r="AQ7" s="38">
        <v>92.92</v>
      </c>
      <c r="AR7" s="38">
        <v>86.54</v>
      </c>
      <c r="AS7" s="38">
        <v>73.180000000000007</v>
      </c>
      <c r="AT7" s="38">
        <v>3.28</v>
      </c>
      <c r="AU7" s="38">
        <v>12.42</v>
      </c>
      <c r="AV7" s="38">
        <v>18.14</v>
      </c>
      <c r="AW7" s="38">
        <v>25.35</v>
      </c>
      <c r="AX7" s="38">
        <v>34.619999999999997</v>
      </c>
      <c r="AY7" s="38">
        <v>48.15</v>
      </c>
      <c r="AZ7" s="38">
        <v>49.23</v>
      </c>
      <c r="BA7" s="38">
        <v>44.37</v>
      </c>
      <c r="BB7" s="38">
        <v>50.66</v>
      </c>
      <c r="BC7" s="38">
        <v>62.25</v>
      </c>
      <c r="BD7" s="38">
        <v>52.32</v>
      </c>
      <c r="BE7" s="38">
        <v>69.489999999999995</v>
      </c>
      <c r="BF7" s="38">
        <v>924.63</v>
      </c>
      <c r="BG7" s="38">
        <v>902.64</v>
      </c>
      <c r="BH7" s="38">
        <v>914.21</v>
      </c>
      <c r="BI7" s="38">
        <v>901.59</v>
      </c>
      <c r="BJ7" s="38">
        <v>792.96</v>
      </c>
      <c r="BK7" s="38">
        <v>1136.5</v>
      </c>
      <c r="BL7" s="38">
        <v>1118.56</v>
      </c>
      <c r="BM7" s="38">
        <v>1111.31</v>
      </c>
      <c r="BN7" s="38">
        <v>966.33</v>
      </c>
      <c r="BO7" s="38">
        <v>958.81</v>
      </c>
      <c r="BP7" s="38">
        <v>682.78</v>
      </c>
      <c r="BQ7" s="38">
        <v>120.48</v>
      </c>
      <c r="BR7" s="38">
        <v>136.88</v>
      </c>
      <c r="BS7" s="38">
        <v>79.849999999999994</v>
      </c>
      <c r="BT7" s="38">
        <v>150.13</v>
      </c>
      <c r="BU7" s="38">
        <v>191.05</v>
      </c>
      <c r="BV7" s="38">
        <v>71.650000000000006</v>
      </c>
      <c r="BW7" s="38">
        <v>72.33</v>
      </c>
      <c r="BX7" s="38">
        <v>75.540000000000006</v>
      </c>
      <c r="BY7" s="38">
        <v>81.739999999999995</v>
      </c>
      <c r="BZ7" s="38">
        <v>82.88</v>
      </c>
      <c r="CA7" s="38">
        <v>100.91</v>
      </c>
      <c r="CB7" s="38">
        <v>181.97</v>
      </c>
      <c r="CC7" s="38">
        <v>159.46</v>
      </c>
      <c r="CD7" s="38">
        <v>273.25</v>
      </c>
      <c r="CE7" s="38">
        <v>145.31</v>
      </c>
      <c r="CF7" s="38">
        <v>114.94</v>
      </c>
      <c r="CG7" s="38">
        <v>217.82</v>
      </c>
      <c r="CH7" s="38">
        <v>215.28</v>
      </c>
      <c r="CI7" s="38">
        <v>207.96</v>
      </c>
      <c r="CJ7" s="38">
        <v>194.31</v>
      </c>
      <c r="CK7" s="38">
        <v>190.99</v>
      </c>
      <c r="CL7" s="38">
        <v>136.86000000000001</v>
      </c>
      <c r="CM7" s="38" t="s">
        <v>102</v>
      </c>
      <c r="CN7" s="38" t="s">
        <v>102</v>
      </c>
      <c r="CO7" s="38" t="s">
        <v>102</v>
      </c>
      <c r="CP7" s="38" t="s">
        <v>102</v>
      </c>
      <c r="CQ7" s="38" t="s">
        <v>102</v>
      </c>
      <c r="CR7" s="38">
        <v>54.44</v>
      </c>
      <c r="CS7" s="38">
        <v>54.67</v>
      </c>
      <c r="CT7" s="38">
        <v>53.51</v>
      </c>
      <c r="CU7" s="38">
        <v>53.5</v>
      </c>
      <c r="CV7" s="38">
        <v>52.58</v>
      </c>
      <c r="CW7" s="38">
        <v>58.98</v>
      </c>
      <c r="CX7" s="38">
        <v>90.13</v>
      </c>
      <c r="CY7" s="38">
        <v>90.74</v>
      </c>
      <c r="CZ7" s="38">
        <v>91.64</v>
      </c>
      <c r="DA7" s="38">
        <v>92.21</v>
      </c>
      <c r="DB7" s="38">
        <v>92.91</v>
      </c>
      <c r="DC7" s="38">
        <v>84.2</v>
      </c>
      <c r="DD7" s="38">
        <v>83.8</v>
      </c>
      <c r="DE7" s="38">
        <v>83.91</v>
      </c>
      <c r="DF7" s="38">
        <v>83.51</v>
      </c>
      <c r="DG7" s="38">
        <v>83.02</v>
      </c>
      <c r="DH7" s="38">
        <v>95.2</v>
      </c>
      <c r="DI7" s="38">
        <v>29.95</v>
      </c>
      <c r="DJ7" s="38">
        <v>31.85</v>
      </c>
      <c r="DK7" s="38">
        <v>33.75</v>
      </c>
      <c r="DL7" s="38">
        <v>35.57</v>
      </c>
      <c r="DM7" s="38">
        <v>37.299999999999997</v>
      </c>
      <c r="DN7" s="38">
        <v>21.28</v>
      </c>
      <c r="DO7" s="38">
        <v>23.95</v>
      </c>
      <c r="DP7" s="38">
        <v>21.09</v>
      </c>
      <c r="DQ7" s="38">
        <v>21.16</v>
      </c>
      <c r="DR7" s="38">
        <v>15.95</v>
      </c>
      <c r="DS7" s="38">
        <v>38.6</v>
      </c>
      <c r="DT7" s="38">
        <v>0</v>
      </c>
      <c r="DU7" s="38">
        <v>0</v>
      </c>
      <c r="DV7" s="38">
        <v>0</v>
      </c>
      <c r="DW7" s="38">
        <v>0</v>
      </c>
      <c r="DX7" s="38">
        <v>0</v>
      </c>
      <c r="DY7" s="38">
        <v>0</v>
      </c>
      <c r="DZ7" s="38">
        <v>0</v>
      </c>
      <c r="EA7" s="38">
        <v>0</v>
      </c>
      <c r="EB7" s="38">
        <v>0</v>
      </c>
      <c r="EC7" s="38">
        <v>0</v>
      </c>
      <c r="ED7" s="38">
        <v>5.64</v>
      </c>
      <c r="EE7" s="38">
        <v>0</v>
      </c>
      <c r="EF7" s="38">
        <v>0.1</v>
      </c>
      <c r="EG7" s="38">
        <v>0.21</v>
      </c>
      <c r="EH7" s="38">
        <v>0.28000000000000003</v>
      </c>
      <c r="EI7" s="38">
        <v>0.56000000000000005</v>
      </c>
      <c r="EJ7" s="38">
        <v>0.04</v>
      </c>
      <c r="EK7" s="38">
        <v>0.11</v>
      </c>
      <c r="EL7" s="38">
        <v>0.15</v>
      </c>
      <c r="EM7" s="38">
        <v>0.16</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公太</cp:lastModifiedBy>
  <cp:lastPrinted>2020-01-27T07:18:21Z</cp:lastPrinted>
  <dcterms:created xsi:type="dcterms:W3CDTF">2019-12-05T04:42:24Z</dcterms:created>
  <dcterms:modified xsi:type="dcterms:W3CDTF">2020-01-27T07:22:26Z</dcterms:modified>
  <cp:category/>
</cp:coreProperties>
</file>