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uro-ad.local\share$\上下水道課\6304_経理係\01 上水道事業\　調査回答\経営比較分析表\R01\"/>
    </mc:Choice>
  </mc:AlternateContent>
  <workbookProtection workbookAlgorithmName="SHA-512" workbookHashValue="5c+FykPSR+zou+TCVqO/U5tJCdDRjEfsZIInEKtxVP/as6b4BZNjedHZ/vdYDsKkWzvoQzC0GHCvQ/nurgZxkg==" workbookSaltValue="3r3OD58M+8aGf0g2vbOIYw==" workbookSpinCount="100000" lockStructure="1"/>
  <bookViews>
    <workbookView xWindow="0" yWindow="0" windowWidth="28800" windowHeight="12450"/>
  </bookViews>
  <sheets>
    <sheet name="法非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H85" i="4"/>
  <c r="E85" i="4"/>
  <c r="BB10" i="4"/>
  <c r="AT10" i="4"/>
  <c r="AL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<sst xmlns="http://schemas.openxmlformats.org/spreadsheetml/2006/main" count="225" uniqueCount="113">
  <si>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</si>
  <si>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</si>
  <si>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</si>
  <si>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</si>
  <si>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</si>
  <si>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</si>
  <si>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</si>
  <si>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</si>
  <si>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</si>
  <si>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</si>
  <si>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</si>
  <si>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</si>
  <si>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</si>
  <si>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</si>
  <si>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</si>
  <si>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</si>
  <si>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</si>
  <si>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</si>
  <si>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</si>
  <si>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</si>
  <si>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</si>
  <si>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</si>
  <si>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</si>
  <si>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</si>
  <si>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</si>
  <si>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</si>
  <si>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</si>
  <si>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</si>
  <si>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</si>
  <si>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</si>
  <si>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</si>
  <si>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</si>
  <si>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</si>
  <si>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</si>
  <si>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</si>
  <si>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</si>
  <si>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</si>
  <si>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</si>
  <si>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</si>
  <si>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</si>
  <si>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</si>
  <si>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</si>
  <si>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</si>
  <si>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</si>
  <si>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</si>
  <si>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</si>
  <si>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</si>
  <si>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</si>
  <si>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</si>
  <si>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</si>
  <si>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</si>
  <si>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</si>
  <si>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</si>
  <si>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</si>
  <si>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</si>
  <si>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</si>
  <si>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</si>
  <si>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</si>
  <si>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</si>
  <si>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</si>
  <si>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</si>
  <si>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</si>
  <si>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</si>
  <si>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</si>
  <si>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</si>
  <si>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</si>
  <si>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</si>
  <si>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</si>
  <si>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</si>
  <si>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</si>
  <si>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</si>
  <si>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</si>
  <si>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</si>
  <si>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</si>
  <si>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</si>
  <si>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</si>
  <si>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</si>
  <si>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</si>
  <si>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</si>
  <si>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</si>
  <si>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</si>
  <si>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</si>
  <si>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</si>
  <si>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</si>
  <si>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</si>
  <si>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</si>
  <si>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</si>
  <si>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</si>
  <si>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</si>
  <si>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</si>
  <si>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</si>
  <si>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</si>
  <si>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</si>
  <si>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</si>
  <si>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</si>
  <si>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</si>
  <si>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</si>
  <si>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青森県　黒石市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</si>
  <si>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</si>
  <si>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</si>
  <si>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</si>
  <si>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</si>
  <si>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</si>
  <si>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</si>
  <si>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</si>
  <si>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</si>
  <si>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</si>
  <si>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</si>
  <si>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</si>
  <si>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</si>
  <si>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管路は、法定耐用年数を経過していないため、現在管路更新を行っていない。</t>
    <rPh sb="1" eb="3">
      <t>カンロ</t>
    </rPh>
    <rPh sb="5" eb="7">
      <t>ホウテイ</t>
    </rPh>
    <rPh sb="7" eb="9">
      <t>タイヨウ</t>
    </rPh>
    <rPh sb="9" eb="11">
      <t>ネンスウ</t>
    </rPh>
    <rPh sb="12" eb="14">
      <t>ケイカ</t>
    </rPh>
    <rPh sb="22" eb="24">
      <t>ゲンザイ</t>
    </rPh>
    <rPh sb="24" eb="26">
      <t>カンロ</t>
    </rPh>
    <rPh sb="26" eb="28">
      <t>コウシン</t>
    </rPh>
    <rPh sb="29" eb="30">
      <t>オコナ</t>
    </rPh>
    <phoneticPr fontId="4"/>
  </si>
  <si>
    <t>　債務残高はなく、類似団体と比較すると経営は現在のところ比較的安定している。
　しかし、収益的収支比率及び料金回収率が100％を下回っており、これは営業収益の不足を表していることから、財源の確保など経営改善に向けた検討が必要と考える。</t>
    <rPh sb="1" eb="3">
      <t>サイム</t>
    </rPh>
    <rPh sb="3" eb="5">
      <t>ザンダカ</t>
    </rPh>
    <rPh sb="9" eb="11">
      <t>ルイジ</t>
    </rPh>
    <rPh sb="11" eb="13">
      <t>ダンタイ</t>
    </rPh>
    <rPh sb="14" eb="16">
      <t>ヒカク</t>
    </rPh>
    <rPh sb="19" eb="21">
      <t>ケイエイ</t>
    </rPh>
    <rPh sb="22" eb="24">
      <t>ゲンザイ</t>
    </rPh>
    <rPh sb="28" eb="31">
      <t>ヒカクテキ</t>
    </rPh>
    <rPh sb="31" eb="33">
      <t>アンテイ</t>
    </rPh>
    <rPh sb="44" eb="47">
      <t>シュウエキテキ</t>
    </rPh>
    <rPh sb="47" eb="49">
      <t>シュウシ</t>
    </rPh>
    <rPh sb="49" eb="51">
      <t>ヒリツ</t>
    </rPh>
    <rPh sb="51" eb="52">
      <t>オヨ</t>
    </rPh>
    <rPh sb="53" eb="55">
      <t>リョウキン</t>
    </rPh>
    <rPh sb="55" eb="57">
      <t>カイシュウ</t>
    </rPh>
    <rPh sb="57" eb="58">
      <t>リツ</t>
    </rPh>
    <rPh sb="64" eb="66">
      <t>シタマワ</t>
    </rPh>
    <rPh sb="74" eb="76">
      <t>エイギョウ</t>
    </rPh>
    <rPh sb="76" eb="78">
      <t>シュウエキ</t>
    </rPh>
    <rPh sb="79" eb="81">
      <t>フソク</t>
    </rPh>
    <rPh sb="82" eb="83">
      <t>アラワ</t>
    </rPh>
    <rPh sb="92" eb="94">
      <t>ザイゲン</t>
    </rPh>
    <rPh sb="95" eb="97">
      <t>カクホ</t>
    </rPh>
    <rPh sb="99" eb="101">
      <t>ケイエイ</t>
    </rPh>
    <rPh sb="101" eb="103">
      <t>カイゼン</t>
    </rPh>
    <rPh sb="104" eb="105">
      <t>ム</t>
    </rPh>
    <rPh sb="107" eb="109">
      <t>ケントウ</t>
    </rPh>
    <rPh sb="110" eb="112">
      <t>ヒツヨウ</t>
    </rPh>
    <rPh sb="113" eb="114">
      <t>カンガ</t>
    </rPh>
    <phoneticPr fontId="4"/>
  </si>
  <si>
    <t>　今後、給水人口の減少及び料金収入の減少が予想される。管路についても老朽化対応が必要になってくるため、経営の効率化及び施設の更新計画を検討していく必要がある。</t>
    <rPh sb="1" eb="3">
      <t>コンゴ</t>
    </rPh>
    <rPh sb="4" eb="6">
      <t>キュウスイ</t>
    </rPh>
    <rPh sb="6" eb="8">
      <t>ジンコウ</t>
    </rPh>
    <rPh sb="9" eb="11">
      <t>ゲンショウ</t>
    </rPh>
    <rPh sb="11" eb="12">
      <t>オヨ</t>
    </rPh>
    <rPh sb="13" eb="15">
      <t>リョウキン</t>
    </rPh>
    <rPh sb="15" eb="17">
      <t>シュウニュウ</t>
    </rPh>
    <rPh sb="18" eb="20">
      <t>ゲンショウ</t>
    </rPh>
    <rPh sb="21" eb="23">
      <t>ヨソウ</t>
    </rPh>
    <rPh sb="27" eb="29">
      <t>カンロ</t>
    </rPh>
    <rPh sb="34" eb="36">
      <t>ロウキュウ</t>
    </rPh>
    <rPh sb="36" eb="37">
      <t>カ</t>
    </rPh>
    <rPh sb="37" eb="39">
      <t>タイオウ</t>
    </rPh>
    <rPh sb="40" eb="42">
      <t>ヒツヨウ</t>
    </rPh>
    <rPh sb="51" eb="53">
      <t>ケイエイ</t>
    </rPh>
    <rPh sb="54" eb="56">
      <t>コウリツ</t>
    </rPh>
    <rPh sb="56" eb="57">
      <t>カ</t>
    </rPh>
    <rPh sb="57" eb="58">
      <t>オヨ</t>
    </rPh>
    <rPh sb="59" eb="61">
      <t>シセツ</t>
    </rPh>
    <rPh sb="62" eb="64">
      <t>コウシン</t>
    </rPh>
    <rPh sb="64" eb="66">
      <t>ケイカク</t>
    </rPh>
    <rPh sb="67" eb="69">
      <t>ケントウ</t>
    </rPh>
    <rPh sb="73" eb="75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</si>
</sst>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1-4254-8C9C-DF377ADFC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0.91</c:v>
                </c:pt>
                <c:pt idx="1">
                  <c:v>1.26</c:v>
                </c:pt>
                <c:pt idx="2">
                  <c:v>0.78</c:v>
                </c:pt>
                <c:pt idx="3">
                  <c:v>0.56999999999999995</c:v>
                </c:pt>
                <c:pt idx="4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1-4254-8C9C-DF377ADFC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42.15</c:v>
                </c:pt>
                <c:pt idx="1">
                  <c:v>42.2</c:v>
                </c:pt>
                <c:pt idx="2">
                  <c:v>35.31</c:v>
                </c:pt>
                <c:pt idx="3">
                  <c:v>32.85</c:v>
                </c:pt>
                <c:pt idx="4">
                  <c:v>34.89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0-4E46-814C-01079C9F8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48.36</c:v>
                </c:pt>
                <c:pt idx="1">
                  <c:v>48.7</c:v>
                </c:pt>
                <c:pt idx="2">
                  <c:v>46.9</c:v>
                </c:pt>
                <c:pt idx="3">
                  <c:v>47.95</c:v>
                </c:pt>
                <c:pt idx="4">
                  <c:v>48.26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0-4E46-814C-01079C9F8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62.76</c:v>
                </c:pt>
                <c:pt idx="1">
                  <c:v>63.21</c:v>
                </c:pt>
                <c:pt idx="2">
                  <c:v>74.25</c:v>
                </c:pt>
                <c:pt idx="3">
                  <c:v>78.36</c:v>
                </c:pt>
                <c:pt idx="4">
                  <c:v>73.06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2-47AE-88DF-C4CBB8F66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75.239999999999995</c:v>
                </c:pt>
                <c:pt idx="1">
                  <c:v>74.959999999999994</c:v>
                </c:pt>
                <c:pt idx="2">
                  <c:v>74.63</c:v>
                </c:pt>
                <c:pt idx="3">
                  <c:v>74.900000000000006</c:v>
                </c:pt>
                <c:pt idx="4">
                  <c:v>72.72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2-47AE-88DF-C4CBB8F66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109.67</c:v>
                </c:pt>
                <c:pt idx="1">
                  <c:v>106.43</c:v>
                </c:pt>
                <c:pt idx="2">
                  <c:v>93.47</c:v>
                </c:pt>
                <c:pt idx="3">
                  <c:v>106.59</c:v>
                </c:pt>
                <c:pt idx="4">
                  <c:v>89.71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5A-4E36-BADF-A8CDCF353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73.06</c:v>
                </c:pt>
                <c:pt idx="1">
                  <c:v>72.03</c:v>
                </c:pt>
                <c:pt idx="2">
                  <c:v>72.11</c:v>
                </c:pt>
                <c:pt idx="3">
                  <c:v>74.05</c:v>
                </c:pt>
                <c:pt idx="4">
                  <c:v>73.25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A-4E36-BADF-A8CDCF353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9-48E2-9D6E-7F6EE6849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9-48E2-9D6E-7F6EE6849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3-48C2-A80F-484C7FC94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3-48C2-A80F-484C7FC94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F-460E-A8D5-1B59700C7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F-460E-A8D5-1B59700C7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C-49B0-8676-283573FF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C-49B0-8676-283573FF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7-48D2-924D-1C7CFC2C3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1486.62</c:v>
                </c:pt>
                <c:pt idx="1">
                  <c:v>1510.14</c:v>
                </c:pt>
                <c:pt idx="2">
                  <c:v>1595.62</c:v>
                </c:pt>
                <c:pt idx="3">
                  <c:v>1302.33</c:v>
                </c:pt>
                <c:pt idx="4">
                  <c:v>1274.21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7-48D2-924D-1C7CFC2C3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108.08</c:v>
                </c:pt>
                <c:pt idx="1">
                  <c:v>88.67</c:v>
                </c:pt>
                <c:pt idx="2">
                  <c:v>59.6</c:v>
                </c:pt>
                <c:pt idx="3">
                  <c:v>74.94</c:v>
                </c:pt>
                <c:pt idx="4">
                  <c:v>84.97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5-430A-9D65-935446F41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24.39</c:v>
                </c:pt>
                <c:pt idx="1">
                  <c:v>22.67</c:v>
                </c:pt>
                <c:pt idx="2">
                  <c:v>37.92</c:v>
                </c:pt>
                <c:pt idx="3">
                  <c:v>40.89</c:v>
                </c:pt>
                <c:pt idx="4">
                  <c:v>41.25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5-430A-9D65-935446F41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163.83000000000001</c:v>
                </c:pt>
                <c:pt idx="1">
                  <c:v>200.35</c:v>
                </c:pt>
                <c:pt idx="2">
                  <c:v>301.8</c:v>
                </c:pt>
                <c:pt idx="3">
                  <c:v>240.52</c:v>
                </c:pt>
                <c:pt idx="4">
                  <c:v>211.94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EA-4D98-B5C8-3C901E889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734.18</c:v>
                </c:pt>
                <c:pt idx="1">
                  <c:v>789.62</c:v>
                </c:pt>
                <c:pt idx="2">
                  <c:v>423.18</c:v>
                </c:pt>
                <c:pt idx="3">
                  <c:v>383.2</c:v>
                </c:pt>
                <c:pt idx="4">
                  <c:v>383.25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A-4D98-B5C8-3C901E889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【1,074.14】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【296.40】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Q40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青森県　黒石市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2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データ!$I$6</f>
        <v>法非適用</v>
      </c>
      <c r="C8" s="49"/>
      <c r="D8" s="49"/>
      <c r="E8" s="49"/>
      <c r="F8" s="49"/>
      <c r="G8" s="49"/>
      <c r="H8" s="49"/>
      <c r="I8" s="49" t="str">
        <f>データ!$J$6</f>
        <v>水道事業</v>
      </c>
      <c r="J8" s="49"/>
      <c r="K8" s="49"/>
      <c r="L8" s="49"/>
      <c r="M8" s="49"/>
      <c r="N8" s="49"/>
      <c r="O8" s="49"/>
      <c r="P8" s="49" t="str">
        <f>データ!$K$6</f>
        <v>簡易水道事業</v>
      </c>
      <c r="Q8" s="49"/>
      <c r="R8" s="49"/>
      <c r="S8" s="49"/>
      <c r="T8" s="49"/>
      <c r="U8" s="49"/>
      <c r="V8" s="49"/>
      <c r="W8" s="49" t="str">
        <f>データ!$L$6</f>
        <v>D4</v>
      </c>
      <c r="X8" s="49"/>
      <c r="Y8" s="49"/>
      <c r="Z8" s="49"/>
      <c r="AA8" s="49"/>
      <c r="AB8" s="49"/>
      <c r="AC8" s="49"/>
      <c r="AD8" s="49" t="str">
        <f>データ!$M$6</f>
        <v>非設置</v>
      </c>
      <c r="AE8" s="49"/>
      <c r="AF8" s="49"/>
      <c r="AG8" s="49"/>
      <c r="AH8" s="49"/>
      <c r="AI8" s="49"/>
      <c r="AJ8" s="49"/>
      <c r="AK8" s="2"/>
      <c r="AL8" s="50">
        <f>データ!$R$6</f>
        <v>33499</v>
      </c>
      <c r="AM8" s="50"/>
      <c r="AN8" s="50"/>
      <c r="AO8" s="50"/>
      <c r="AP8" s="50"/>
      <c r="AQ8" s="50"/>
      <c r="AR8" s="50"/>
      <c r="AS8" s="50"/>
      <c r="AT8" s="46">
        <f>データ!$S$6</f>
        <v>217.05</v>
      </c>
      <c r="AU8" s="46"/>
      <c r="AV8" s="46"/>
      <c r="AW8" s="46"/>
      <c r="AX8" s="46"/>
      <c r="AY8" s="46"/>
      <c r="AZ8" s="46"/>
      <c r="BA8" s="46"/>
      <c r="BB8" s="46">
        <f>データ!$T$6</f>
        <v>154.34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2"/>
      <c r="AE9" s="2"/>
      <c r="AF9" s="2"/>
      <c r="AG9" s="2"/>
      <c r="AH9" s="3"/>
      <c r="AI9" s="2"/>
      <c r="AJ9" s="2"/>
      <c r="AK9" s="2"/>
      <c r="AL9" s="45" t="s">
        <v>16</v>
      </c>
      <c r="AM9" s="45"/>
      <c r="AN9" s="45"/>
      <c r="AO9" s="45"/>
      <c r="AP9" s="45"/>
      <c r="AQ9" s="45"/>
      <c r="AR9" s="45"/>
      <c r="AS9" s="45"/>
      <c r="AT9" s="45" t="s">
        <v>17</v>
      </c>
      <c r="AU9" s="45"/>
      <c r="AV9" s="45"/>
      <c r="AW9" s="45"/>
      <c r="AX9" s="45"/>
      <c r="AY9" s="45"/>
      <c r="AZ9" s="45"/>
      <c r="BA9" s="45"/>
      <c r="BB9" s="45" t="s">
        <v>18</v>
      </c>
      <c r="BC9" s="45"/>
      <c r="BD9" s="45"/>
      <c r="BE9" s="45"/>
      <c r="BF9" s="45"/>
      <c r="BG9" s="45"/>
      <c r="BH9" s="45"/>
      <c r="BI9" s="45"/>
      <c r="BJ9" s="3"/>
      <c r="BK9" s="3"/>
      <c r="BL9" s="51" t="s">
        <v>19</v>
      </c>
      <c r="BM9" s="5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データ!$N$6</f>
        <v>-</v>
      </c>
      <c r="C10" s="46"/>
      <c r="D10" s="46"/>
      <c r="E10" s="46"/>
      <c r="F10" s="46"/>
      <c r="G10" s="46"/>
      <c r="H10" s="46"/>
      <c r="I10" s="46" t="str">
        <f>データ!$O$6</f>
        <v>該当数値なし</v>
      </c>
      <c r="J10" s="46"/>
      <c r="K10" s="46"/>
      <c r="L10" s="46"/>
      <c r="M10" s="46"/>
      <c r="N10" s="46"/>
      <c r="O10" s="46"/>
      <c r="P10" s="46">
        <f>データ!$P$6</f>
        <v>2.98</v>
      </c>
      <c r="Q10" s="46"/>
      <c r="R10" s="46"/>
      <c r="S10" s="46"/>
      <c r="T10" s="46"/>
      <c r="U10" s="46"/>
      <c r="V10" s="46"/>
      <c r="W10" s="50">
        <f>データ!$Q$6</f>
        <v>4104</v>
      </c>
      <c r="X10" s="50"/>
      <c r="Y10" s="50"/>
      <c r="Z10" s="50"/>
      <c r="AA10" s="50"/>
      <c r="AB10" s="50"/>
      <c r="AC10" s="50"/>
      <c r="AD10" s="2"/>
      <c r="AE10" s="2"/>
      <c r="AF10" s="2"/>
      <c r="AG10" s="2"/>
      <c r="AH10" s="2"/>
      <c r="AI10" s="2"/>
      <c r="AJ10" s="2"/>
      <c r="AK10" s="2"/>
      <c r="AL10" s="50">
        <f>データ!$U$6</f>
        <v>991</v>
      </c>
      <c r="AM10" s="50"/>
      <c r="AN10" s="50"/>
      <c r="AO10" s="50"/>
      <c r="AP10" s="50"/>
      <c r="AQ10" s="50"/>
      <c r="AR10" s="50"/>
      <c r="AS10" s="50"/>
      <c r="AT10" s="46">
        <f>データ!$V$6</f>
        <v>2.29</v>
      </c>
      <c r="AU10" s="46"/>
      <c r="AV10" s="46"/>
      <c r="AW10" s="46"/>
      <c r="AX10" s="46"/>
      <c r="AY10" s="46"/>
      <c r="AZ10" s="46"/>
      <c r="BA10" s="46"/>
      <c r="BB10" s="46">
        <f>データ!$W$6</f>
        <v>432.75</v>
      </c>
      <c r="BC10" s="46"/>
      <c r="BD10" s="46"/>
      <c r="BE10" s="46"/>
      <c r="BF10" s="46"/>
      <c r="BG10" s="46"/>
      <c r="BH10" s="46"/>
      <c r="BI10" s="46"/>
      <c r="BJ10" s="2"/>
      <c r="BK10" s="2"/>
      <c r="BL10" s="53" t="s">
        <v>21</v>
      </c>
      <c r="BM10" s="54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 x14ac:dyDescent="0.15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55" t="s">
        <v>25</v>
      </c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7"/>
    </row>
    <row r="15" spans="1:78" ht="13.5" customHeight="1" x14ac:dyDescent="0.15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58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60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1" t="s">
        <v>111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5" t="s">
        <v>26</v>
      </c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7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8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60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1" t="s">
        <v>110</v>
      </c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3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1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3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1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3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1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3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1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3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1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3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1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3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1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3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1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3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61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3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61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3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61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3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1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3"/>
    </row>
    <row r="60" spans="1:78" ht="13.5" customHeight="1" x14ac:dyDescent="0.15">
      <c r="A60" s="2"/>
      <c r="B60" s="72" t="s">
        <v>27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61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3"/>
    </row>
    <row r="61" spans="1:78" ht="13.5" customHeight="1" x14ac:dyDescent="0.15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61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3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1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3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4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6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5" t="s">
        <v>28</v>
      </c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7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8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60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1" t="s">
        <v>112</v>
      </c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3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1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3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1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3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1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3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1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3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1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3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1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3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1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3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1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3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1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3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1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3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1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3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1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3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61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3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61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3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61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3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64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6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【75.60】</v>
      </c>
      <c r="F85" s="27" t="s">
        <v>41</v>
      </c>
      <c r="G85" s="27" t="s">
        <v>42</v>
      </c>
      <c r="H85" s="27" t="str">
        <f>データ!BO6</f>
        <v>【1,074.14】</v>
      </c>
      <c r="I85" s="27" t="str">
        <f>データ!BZ6</f>
        <v>【54.36】</v>
      </c>
      <c r="J85" s="27" t="str">
        <f>データ!CK6</f>
        <v>【296.40】</v>
      </c>
      <c r="K85" s="27" t="str">
        <f>データ!CV6</f>
        <v>【55.95】</v>
      </c>
      <c r="L85" s="27" t="str">
        <f>データ!DG6</f>
        <v>【73.77】</v>
      </c>
      <c r="M85" s="27" t="s">
        <v>41</v>
      </c>
      <c r="N85" s="27" t="s">
        <v>43</v>
      </c>
      <c r="O85" s="27" t="str">
        <f>データ!EN6</f>
        <v>【0.54】</v>
      </c>
    </row>
  </sheetData>
  <sheetProtection algorithmName="SHA-512" hashValue="y8n2lxR8FSvDw+PaGUY2YlST155JiavOV/6ITHs9MoHIFo4hQhIkcV0pBFFj8DIMAnci8Qud1XfnDndbBKKMKw==" saltValue="0nfxt/9OpUu9FrJAiJugOA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45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46</v>
      </c>
      <c r="B3" s="30" t="s">
        <v>47</v>
      </c>
      <c r="C3" s="30" t="s">
        <v>48</v>
      </c>
      <c r="D3" s="30" t="s">
        <v>49</v>
      </c>
      <c r="E3" s="30" t="s">
        <v>50</v>
      </c>
      <c r="F3" s="30" t="s">
        <v>51</v>
      </c>
      <c r="G3" s="30" t="s">
        <v>52</v>
      </c>
      <c r="H3" s="76" t="s">
        <v>53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82" t="s">
        <v>54</v>
      </c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 t="s">
        <v>55</v>
      </c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</row>
    <row r="4" spans="1:144" x14ac:dyDescent="0.15">
      <c r="A4" s="29" t="s">
        <v>56</v>
      </c>
      <c r="B4" s="31"/>
      <c r="C4" s="31"/>
      <c r="D4" s="31"/>
      <c r="E4" s="31"/>
      <c r="F4" s="31"/>
      <c r="G4" s="31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75" t="s">
        <v>57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 t="s">
        <v>58</v>
      </c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 t="s">
        <v>59</v>
      </c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 t="s">
        <v>60</v>
      </c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 t="s">
        <v>61</v>
      </c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 t="s">
        <v>62</v>
      </c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 t="s">
        <v>63</v>
      </c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 t="s">
        <v>64</v>
      </c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 t="s">
        <v>65</v>
      </c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 t="s">
        <v>66</v>
      </c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 t="s">
        <v>67</v>
      </c>
      <c r="EE4" s="75"/>
      <c r="EF4" s="75"/>
      <c r="EG4" s="75"/>
      <c r="EH4" s="75"/>
      <c r="EI4" s="75"/>
      <c r="EJ4" s="75"/>
      <c r="EK4" s="75"/>
      <c r="EL4" s="75"/>
      <c r="EM4" s="75"/>
      <c r="EN4" s="75"/>
    </row>
    <row r="5" spans="1:144" x14ac:dyDescent="0.15">
      <c r="A5" s="29" t="s">
        <v>68</v>
      </c>
      <c r="B5" s="32"/>
      <c r="C5" s="32"/>
      <c r="D5" s="32"/>
      <c r="E5" s="32"/>
      <c r="F5" s="32"/>
      <c r="G5" s="32"/>
      <c r="H5" s="33" t="s">
        <v>69</v>
      </c>
      <c r="I5" s="33" t="s">
        <v>70</v>
      </c>
      <c r="J5" s="33" t="s">
        <v>71</v>
      </c>
      <c r="K5" s="33" t="s">
        <v>72</v>
      </c>
      <c r="L5" s="33" t="s">
        <v>73</v>
      </c>
      <c r="M5" s="33" t="s">
        <v>74</v>
      </c>
      <c r="N5" s="33" t="s">
        <v>75</v>
      </c>
      <c r="O5" s="33" t="s">
        <v>76</v>
      </c>
      <c r="P5" s="33" t="s">
        <v>77</v>
      </c>
      <c r="Q5" s="33" t="s">
        <v>78</v>
      </c>
      <c r="R5" s="33" t="s">
        <v>79</v>
      </c>
      <c r="S5" s="33" t="s">
        <v>80</v>
      </c>
      <c r="T5" s="33" t="s">
        <v>81</v>
      </c>
      <c r="U5" s="33" t="s">
        <v>82</v>
      </c>
      <c r="V5" s="33" t="s">
        <v>83</v>
      </c>
      <c r="W5" s="33" t="s">
        <v>84</v>
      </c>
      <c r="X5" s="33" t="s">
        <v>85</v>
      </c>
      <c r="Y5" s="33" t="s">
        <v>86</v>
      </c>
      <c r="Z5" s="33" t="s">
        <v>87</v>
      </c>
      <c r="AA5" s="33" t="s">
        <v>88</v>
      </c>
      <c r="AB5" s="33" t="s">
        <v>89</v>
      </c>
      <c r="AC5" s="33" t="s">
        <v>90</v>
      </c>
      <c r="AD5" s="33" t="s">
        <v>91</v>
      </c>
      <c r="AE5" s="33" t="s">
        <v>92</v>
      </c>
      <c r="AF5" s="33" t="s">
        <v>93</v>
      </c>
      <c r="AG5" s="33" t="s">
        <v>94</v>
      </c>
      <c r="AH5" s="33" t="s">
        <v>29</v>
      </c>
      <c r="AI5" s="33" t="s">
        <v>85</v>
      </c>
      <c r="AJ5" s="33" t="s">
        <v>86</v>
      </c>
      <c r="AK5" s="33" t="s">
        <v>87</v>
      </c>
      <c r="AL5" s="33" t="s">
        <v>88</v>
      </c>
      <c r="AM5" s="33" t="s">
        <v>89</v>
      </c>
      <c r="AN5" s="33" t="s">
        <v>90</v>
      </c>
      <c r="AO5" s="33" t="s">
        <v>91</v>
      </c>
      <c r="AP5" s="33" t="s">
        <v>92</v>
      </c>
      <c r="AQ5" s="33" t="s">
        <v>93</v>
      </c>
      <c r="AR5" s="33" t="s">
        <v>94</v>
      </c>
      <c r="AS5" s="33" t="s">
        <v>95</v>
      </c>
      <c r="AT5" s="33" t="s">
        <v>85</v>
      </c>
      <c r="AU5" s="33" t="s">
        <v>86</v>
      </c>
      <c r="AV5" s="33" t="s">
        <v>87</v>
      </c>
      <c r="AW5" s="33" t="s">
        <v>88</v>
      </c>
      <c r="AX5" s="33" t="s">
        <v>89</v>
      </c>
      <c r="AY5" s="33" t="s">
        <v>90</v>
      </c>
      <c r="AZ5" s="33" t="s">
        <v>91</v>
      </c>
      <c r="BA5" s="33" t="s">
        <v>92</v>
      </c>
      <c r="BB5" s="33" t="s">
        <v>93</v>
      </c>
      <c r="BC5" s="33" t="s">
        <v>94</v>
      </c>
      <c r="BD5" s="33" t="s">
        <v>95</v>
      </c>
      <c r="BE5" s="33" t="s">
        <v>85</v>
      </c>
      <c r="BF5" s="33" t="s">
        <v>86</v>
      </c>
      <c r="BG5" s="33" t="s">
        <v>87</v>
      </c>
      <c r="BH5" s="33" t="s">
        <v>88</v>
      </c>
      <c r="BI5" s="33" t="s">
        <v>89</v>
      </c>
      <c r="BJ5" s="33" t="s">
        <v>90</v>
      </c>
      <c r="BK5" s="33" t="s">
        <v>91</v>
      </c>
      <c r="BL5" s="33" t="s">
        <v>92</v>
      </c>
      <c r="BM5" s="33" t="s">
        <v>93</v>
      </c>
      <c r="BN5" s="33" t="s">
        <v>94</v>
      </c>
      <c r="BO5" s="33" t="s">
        <v>95</v>
      </c>
      <c r="BP5" s="33" t="s">
        <v>85</v>
      </c>
      <c r="BQ5" s="33" t="s">
        <v>86</v>
      </c>
      <c r="BR5" s="33" t="s">
        <v>87</v>
      </c>
      <c r="BS5" s="33" t="s">
        <v>88</v>
      </c>
      <c r="BT5" s="33" t="s">
        <v>89</v>
      </c>
      <c r="BU5" s="33" t="s">
        <v>90</v>
      </c>
      <c r="BV5" s="33" t="s">
        <v>91</v>
      </c>
      <c r="BW5" s="33" t="s">
        <v>92</v>
      </c>
      <c r="BX5" s="33" t="s">
        <v>93</v>
      </c>
      <c r="BY5" s="33" t="s">
        <v>94</v>
      </c>
      <c r="BZ5" s="33" t="s">
        <v>95</v>
      </c>
      <c r="CA5" s="33" t="s">
        <v>85</v>
      </c>
      <c r="CB5" s="33" t="s">
        <v>86</v>
      </c>
      <c r="CC5" s="33" t="s">
        <v>87</v>
      </c>
      <c r="CD5" s="33" t="s">
        <v>88</v>
      </c>
      <c r="CE5" s="33" t="s">
        <v>89</v>
      </c>
      <c r="CF5" s="33" t="s">
        <v>90</v>
      </c>
      <c r="CG5" s="33" t="s">
        <v>91</v>
      </c>
      <c r="CH5" s="33" t="s">
        <v>92</v>
      </c>
      <c r="CI5" s="33" t="s">
        <v>93</v>
      </c>
      <c r="CJ5" s="33" t="s">
        <v>94</v>
      </c>
      <c r="CK5" s="33" t="s">
        <v>95</v>
      </c>
      <c r="CL5" s="33" t="s">
        <v>85</v>
      </c>
      <c r="CM5" s="33" t="s">
        <v>86</v>
      </c>
      <c r="CN5" s="33" t="s">
        <v>87</v>
      </c>
      <c r="CO5" s="33" t="s">
        <v>88</v>
      </c>
      <c r="CP5" s="33" t="s">
        <v>89</v>
      </c>
      <c r="CQ5" s="33" t="s">
        <v>90</v>
      </c>
      <c r="CR5" s="33" t="s">
        <v>91</v>
      </c>
      <c r="CS5" s="33" t="s">
        <v>92</v>
      </c>
      <c r="CT5" s="33" t="s">
        <v>93</v>
      </c>
      <c r="CU5" s="33" t="s">
        <v>94</v>
      </c>
      <c r="CV5" s="33" t="s">
        <v>95</v>
      </c>
      <c r="CW5" s="33" t="s">
        <v>85</v>
      </c>
      <c r="CX5" s="33" t="s">
        <v>86</v>
      </c>
      <c r="CY5" s="33" t="s">
        <v>87</v>
      </c>
      <c r="CZ5" s="33" t="s">
        <v>88</v>
      </c>
      <c r="DA5" s="33" t="s">
        <v>89</v>
      </c>
      <c r="DB5" s="33" t="s">
        <v>90</v>
      </c>
      <c r="DC5" s="33" t="s">
        <v>91</v>
      </c>
      <c r="DD5" s="33" t="s">
        <v>92</v>
      </c>
      <c r="DE5" s="33" t="s">
        <v>93</v>
      </c>
      <c r="DF5" s="33" t="s">
        <v>94</v>
      </c>
      <c r="DG5" s="33" t="s">
        <v>95</v>
      </c>
      <c r="DH5" s="33" t="s">
        <v>85</v>
      </c>
      <c r="DI5" s="33" t="s">
        <v>86</v>
      </c>
      <c r="DJ5" s="33" t="s">
        <v>87</v>
      </c>
      <c r="DK5" s="33" t="s">
        <v>88</v>
      </c>
      <c r="DL5" s="33" t="s">
        <v>89</v>
      </c>
      <c r="DM5" s="33" t="s">
        <v>90</v>
      </c>
      <c r="DN5" s="33" t="s">
        <v>91</v>
      </c>
      <c r="DO5" s="33" t="s">
        <v>92</v>
      </c>
      <c r="DP5" s="33" t="s">
        <v>93</v>
      </c>
      <c r="DQ5" s="33" t="s">
        <v>94</v>
      </c>
      <c r="DR5" s="33" t="s">
        <v>95</v>
      </c>
      <c r="DS5" s="33" t="s">
        <v>85</v>
      </c>
      <c r="DT5" s="33" t="s">
        <v>86</v>
      </c>
      <c r="DU5" s="33" t="s">
        <v>87</v>
      </c>
      <c r="DV5" s="33" t="s">
        <v>88</v>
      </c>
      <c r="DW5" s="33" t="s">
        <v>89</v>
      </c>
      <c r="DX5" s="33" t="s">
        <v>90</v>
      </c>
      <c r="DY5" s="33" t="s">
        <v>91</v>
      </c>
      <c r="DZ5" s="33" t="s">
        <v>92</v>
      </c>
      <c r="EA5" s="33" t="s">
        <v>93</v>
      </c>
      <c r="EB5" s="33" t="s">
        <v>94</v>
      </c>
      <c r="EC5" s="33" t="s">
        <v>95</v>
      </c>
      <c r="ED5" s="33" t="s">
        <v>85</v>
      </c>
      <c r="EE5" s="33" t="s">
        <v>86</v>
      </c>
      <c r="EF5" s="33" t="s">
        <v>87</v>
      </c>
      <c r="EG5" s="33" t="s">
        <v>88</v>
      </c>
      <c r="EH5" s="33" t="s">
        <v>89</v>
      </c>
      <c r="EI5" s="33" t="s">
        <v>90</v>
      </c>
      <c r="EJ5" s="33" t="s">
        <v>91</v>
      </c>
      <c r="EK5" s="33" t="s">
        <v>92</v>
      </c>
      <c r="EL5" s="33" t="s">
        <v>93</v>
      </c>
      <c r="EM5" s="33" t="s">
        <v>94</v>
      </c>
      <c r="EN5" s="33" t="s">
        <v>95</v>
      </c>
    </row>
    <row r="6" spans="1:144" s="37" customFormat="1" x14ac:dyDescent="0.15">
      <c r="A6" s="29" t="s">
        <v>96</v>
      </c>
      <c r="B6" s="34">
        <f>B7</f>
        <v>2018</v>
      </c>
      <c r="C6" s="34">
        <f t="shared" ref="C6:W6" si="3">C7</f>
        <v>22047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青森県　黒石市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D4</v>
      </c>
      <c r="M6" s="34" t="str">
        <f t="shared" si="3"/>
        <v>非設置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2.98</v>
      </c>
      <c r="Q6" s="35">
        <f t="shared" si="3"/>
        <v>4104</v>
      </c>
      <c r="R6" s="35">
        <f t="shared" si="3"/>
        <v>33499</v>
      </c>
      <c r="S6" s="35">
        <f t="shared" si="3"/>
        <v>217.05</v>
      </c>
      <c r="T6" s="35">
        <f t="shared" si="3"/>
        <v>154.34</v>
      </c>
      <c r="U6" s="35">
        <f t="shared" si="3"/>
        <v>991</v>
      </c>
      <c r="V6" s="35">
        <f t="shared" si="3"/>
        <v>2.29</v>
      </c>
      <c r="W6" s="35">
        <f t="shared" si="3"/>
        <v>432.75</v>
      </c>
      <c r="X6" s="36">
        <f>IF(X7="",NA(),X7)</f>
        <v>109.67</v>
      </c>
      <c r="Y6" s="36">
        <f t="shared" ref="Y6:AG6" si="4">IF(Y7="",NA(),Y7)</f>
        <v>106.43</v>
      </c>
      <c r="Z6" s="36">
        <f t="shared" si="4"/>
        <v>93.47</v>
      </c>
      <c r="AA6" s="36">
        <f t="shared" si="4"/>
        <v>106.59</v>
      </c>
      <c r="AB6" s="36">
        <f t="shared" si="4"/>
        <v>89.71</v>
      </c>
      <c r="AC6" s="36">
        <f t="shared" si="4"/>
        <v>73.06</v>
      </c>
      <c r="AD6" s="36">
        <f t="shared" si="4"/>
        <v>72.03</v>
      </c>
      <c r="AE6" s="36">
        <f t="shared" si="4"/>
        <v>72.11</v>
      </c>
      <c r="AF6" s="36">
        <f t="shared" si="4"/>
        <v>74.05</v>
      </c>
      <c r="AG6" s="36">
        <f t="shared" si="4"/>
        <v>73.25</v>
      </c>
      <c r="AH6" s="35" t="str">
        <f>IF(AH7="","",IF(AH7="-","【-】","【"&amp;SUBSTITUTE(TEXT(AH7,"#,##0.00"),"-","△")&amp;"】"))</f>
        <v>【75.60】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5">
        <f>IF(BE7="",NA(),BE7)</f>
        <v>0</v>
      </c>
      <c r="BF6" s="35">
        <f t="shared" ref="BF6:BN6" si="7">IF(BF7="",NA(),BF7)</f>
        <v>0</v>
      </c>
      <c r="BG6" s="35">
        <f t="shared" si="7"/>
        <v>0</v>
      </c>
      <c r="BH6" s="35">
        <f t="shared" si="7"/>
        <v>0</v>
      </c>
      <c r="BI6" s="35">
        <f t="shared" si="7"/>
        <v>0</v>
      </c>
      <c r="BJ6" s="36">
        <f t="shared" si="7"/>
        <v>1486.62</v>
      </c>
      <c r="BK6" s="36">
        <f t="shared" si="7"/>
        <v>1510.14</v>
      </c>
      <c r="BL6" s="36">
        <f t="shared" si="7"/>
        <v>1595.62</v>
      </c>
      <c r="BM6" s="36">
        <f t="shared" si="7"/>
        <v>1302.33</v>
      </c>
      <c r="BN6" s="36">
        <f t="shared" si="7"/>
        <v>1274.21</v>
      </c>
      <c r="BO6" s="35" t="str">
        <f>IF(BO7="","",IF(BO7="-","【-】","【"&amp;SUBSTITUTE(TEXT(BO7,"#,##0.00"),"-","△")&amp;"】"))</f>
        <v>【1,074.14】</v>
      </c>
      <c r="BP6" s="36">
        <f>IF(BP7="",NA(),BP7)</f>
        <v>108.08</v>
      </c>
      <c r="BQ6" s="36">
        <f t="shared" ref="BQ6:BY6" si="8">IF(BQ7="",NA(),BQ7)</f>
        <v>88.67</v>
      </c>
      <c r="BR6" s="36">
        <f t="shared" si="8"/>
        <v>59.6</v>
      </c>
      <c r="BS6" s="36">
        <f t="shared" si="8"/>
        <v>74.94</v>
      </c>
      <c r="BT6" s="36">
        <f t="shared" si="8"/>
        <v>84.97</v>
      </c>
      <c r="BU6" s="36">
        <f t="shared" si="8"/>
        <v>24.39</v>
      </c>
      <c r="BV6" s="36">
        <f t="shared" si="8"/>
        <v>22.67</v>
      </c>
      <c r="BW6" s="36">
        <f t="shared" si="8"/>
        <v>37.92</v>
      </c>
      <c r="BX6" s="36">
        <f t="shared" si="8"/>
        <v>40.89</v>
      </c>
      <c r="BY6" s="36">
        <f t="shared" si="8"/>
        <v>41.25</v>
      </c>
      <c r="BZ6" s="35" t="str">
        <f>IF(BZ7="","",IF(BZ7="-","【-】","【"&amp;SUBSTITUTE(TEXT(BZ7,"#,##0.00"),"-","△")&amp;"】"))</f>
        <v>【54.36】</v>
      </c>
      <c r="CA6" s="36">
        <f>IF(CA7="",NA(),CA7)</f>
        <v>163.83000000000001</v>
      </c>
      <c r="CB6" s="36">
        <f t="shared" ref="CB6:CJ6" si="9">IF(CB7="",NA(),CB7)</f>
        <v>200.35</v>
      </c>
      <c r="CC6" s="36">
        <f t="shared" si="9"/>
        <v>301.8</v>
      </c>
      <c r="CD6" s="36">
        <f t="shared" si="9"/>
        <v>240.52</v>
      </c>
      <c r="CE6" s="36">
        <f t="shared" si="9"/>
        <v>211.94</v>
      </c>
      <c r="CF6" s="36">
        <f t="shared" si="9"/>
        <v>734.18</v>
      </c>
      <c r="CG6" s="36">
        <f t="shared" si="9"/>
        <v>789.62</v>
      </c>
      <c r="CH6" s="36">
        <f t="shared" si="9"/>
        <v>423.18</v>
      </c>
      <c r="CI6" s="36">
        <f t="shared" si="9"/>
        <v>383.2</v>
      </c>
      <c r="CJ6" s="36">
        <f t="shared" si="9"/>
        <v>383.25</v>
      </c>
      <c r="CK6" s="35" t="str">
        <f>IF(CK7="","",IF(CK7="-","【-】","【"&amp;SUBSTITUTE(TEXT(CK7,"#,##0.00"),"-","△")&amp;"】"))</f>
        <v>【296.40】</v>
      </c>
      <c r="CL6" s="36">
        <f>IF(CL7="",NA(),CL7)</f>
        <v>42.15</v>
      </c>
      <c r="CM6" s="36">
        <f t="shared" ref="CM6:CU6" si="10">IF(CM7="",NA(),CM7)</f>
        <v>42.2</v>
      </c>
      <c r="CN6" s="36">
        <f t="shared" si="10"/>
        <v>35.31</v>
      </c>
      <c r="CO6" s="36">
        <f t="shared" si="10"/>
        <v>32.85</v>
      </c>
      <c r="CP6" s="36">
        <f t="shared" si="10"/>
        <v>34.89</v>
      </c>
      <c r="CQ6" s="36">
        <f t="shared" si="10"/>
        <v>48.36</v>
      </c>
      <c r="CR6" s="36">
        <f t="shared" si="10"/>
        <v>48.7</v>
      </c>
      <c r="CS6" s="36">
        <f t="shared" si="10"/>
        <v>46.9</v>
      </c>
      <c r="CT6" s="36">
        <f t="shared" si="10"/>
        <v>47.95</v>
      </c>
      <c r="CU6" s="36">
        <f t="shared" si="10"/>
        <v>48.26</v>
      </c>
      <c r="CV6" s="35" t="str">
        <f>IF(CV7="","",IF(CV7="-","【-】","【"&amp;SUBSTITUTE(TEXT(CV7,"#,##0.00"),"-","△")&amp;"】"))</f>
        <v>【55.95】</v>
      </c>
      <c r="CW6" s="36">
        <f>IF(CW7="",NA(),CW7)</f>
        <v>62.76</v>
      </c>
      <c r="CX6" s="36">
        <f t="shared" ref="CX6:DF6" si="11">IF(CX7="",NA(),CX7)</f>
        <v>63.21</v>
      </c>
      <c r="CY6" s="36">
        <f t="shared" si="11"/>
        <v>74.25</v>
      </c>
      <c r="CZ6" s="36">
        <f t="shared" si="11"/>
        <v>78.36</v>
      </c>
      <c r="DA6" s="36">
        <f t="shared" si="11"/>
        <v>73.06</v>
      </c>
      <c r="DB6" s="36">
        <f t="shared" si="11"/>
        <v>75.239999999999995</v>
      </c>
      <c r="DC6" s="36">
        <f t="shared" si="11"/>
        <v>74.959999999999994</v>
      </c>
      <c r="DD6" s="36">
        <f t="shared" si="11"/>
        <v>74.63</v>
      </c>
      <c r="DE6" s="36">
        <f t="shared" si="11"/>
        <v>74.900000000000006</v>
      </c>
      <c r="DF6" s="36">
        <f t="shared" si="11"/>
        <v>72.72</v>
      </c>
      <c r="DG6" s="35" t="str">
        <f>IF(DG7="","",IF(DG7="-","【-】","【"&amp;SUBSTITUTE(TEXT(DG7,"#,##0.00"),"-","△")&amp;"】"))</f>
        <v>【73.77】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5">
        <f>IF(ED7="",NA(),ED7)</f>
        <v>0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5">
        <f t="shared" si="14"/>
        <v>0</v>
      </c>
      <c r="EI6" s="36">
        <f t="shared" si="14"/>
        <v>0.91</v>
      </c>
      <c r="EJ6" s="36">
        <f t="shared" si="14"/>
        <v>1.26</v>
      </c>
      <c r="EK6" s="36">
        <f t="shared" si="14"/>
        <v>0.78</v>
      </c>
      <c r="EL6" s="36">
        <f t="shared" si="14"/>
        <v>0.56999999999999995</v>
      </c>
      <c r="EM6" s="36">
        <f t="shared" si="14"/>
        <v>0.62</v>
      </c>
      <c r="EN6" s="35" t="str">
        <f>IF(EN7="","",IF(EN7="-","【-】","【"&amp;SUBSTITUTE(TEXT(EN7,"#,##0.00"),"-","△")&amp;"】"))</f>
        <v>【0.54】</v>
      </c>
    </row>
    <row r="7" spans="1:144" s="37" customFormat="1" x14ac:dyDescent="0.15">
      <c r="A7" s="29"/>
      <c r="B7" s="38">
        <v>2018</v>
      </c>
      <c r="C7" s="38">
        <v>22047</v>
      </c>
      <c r="D7" s="38">
        <v>47</v>
      </c>
      <c r="E7" s="38">
        <v>1</v>
      </c>
      <c r="F7" s="38">
        <v>0</v>
      </c>
      <c r="G7" s="38">
        <v>0</v>
      </c>
      <c r="H7" s="38" t="s">
        <v>97</v>
      </c>
      <c r="I7" s="38" t="s">
        <v>98</v>
      </c>
      <c r="J7" s="38" t="s">
        <v>99</v>
      </c>
      <c r="K7" s="38" t="s">
        <v>100</v>
      </c>
      <c r="L7" s="38" t="s">
        <v>101</v>
      </c>
      <c r="M7" s="38" t="s">
        <v>102</v>
      </c>
      <c r="N7" s="39" t="s">
        <v>103</v>
      </c>
      <c r="O7" s="39" t="s">
        <v>104</v>
      </c>
      <c r="P7" s="39">
        <v>2.98</v>
      </c>
      <c r="Q7" s="39">
        <v>4104</v>
      </c>
      <c r="R7" s="39">
        <v>33499</v>
      </c>
      <c r="S7" s="39">
        <v>217.05</v>
      </c>
      <c r="T7" s="39">
        <v>154.34</v>
      </c>
      <c r="U7" s="39">
        <v>991</v>
      </c>
      <c r="V7" s="39">
        <v>2.29</v>
      </c>
      <c r="W7" s="39">
        <v>432.75</v>
      </c>
      <c r="X7" s="39">
        <v>109.67</v>
      </c>
      <c r="Y7" s="39">
        <v>106.43</v>
      </c>
      <c r="Z7" s="39">
        <v>93.47</v>
      </c>
      <c r="AA7" s="39">
        <v>106.59</v>
      </c>
      <c r="AB7" s="39">
        <v>89.71</v>
      </c>
      <c r="AC7" s="39">
        <v>73.06</v>
      </c>
      <c r="AD7" s="39">
        <v>72.03</v>
      </c>
      <c r="AE7" s="39">
        <v>72.11</v>
      </c>
      <c r="AF7" s="39">
        <v>74.05</v>
      </c>
      <c r="AG7" s="39">
        <v>73.25</v>
      </c>
      <c r="AH7" s="39">
        <v>75.599999999999994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0</v>
      </c>
      <c r="BF7" s="39">
        <v>0</v>
      </c>
      <c r="BG7" s="39">
        <v>0</v>
      </c>
      <c r="BH7" s="39">
        <v>0</v>
      </c>
      <c r="BI7" s="39">
        <v>0</v>
      </c>
      <c r="BJ7" s="39">
        <v>1486.62</v>
      </c>
      <c r="BK7" s="39">
        <v>1510.14</v>
      </c>
      <c r="BL7" s="39">
        <v>1595.62</v>
      </c>
      <c r="BM7" s="39">
        <v>1302.33</v>
      </c>
      <c r="BN7" s="39">
        <v>1274.21</v>
      </c>
      <c r="BO7" s="39">
        <v>1074.1400000000001</v>
      </c>
      <c r="BP7" s="39">
        <v>108.08</v>
      </c>
      <c r="BQ7" s="39">
        <v>88.67</v>
      </c>
      <c r="BR7" s="39">
        <v>59.6</v>
      </c>
      <c r="BS7" s="39">
        <v>74.94</v>
      </c>
      <c r="BT7" s="39">
        <v>84.97</v>
      </c>
      <c r="BU7" s="39">
        <v>24.39</v>
      </c>
      <c r="BV7" s="39">
        <v>22.67</v>
      </c>
      <c r="BW7" s="39">
        <v>37.92</v>
      </c>
      <c r="BX7" s="39">
        <v>40.89</v>
      </c>
      <c r="BY7" s="39">
        <v>41.25</v>
      </c>
      <c r="BZ7" s="39">
        <v>54.36</v>
      </c>
      <c r="CA7" s="39">
        <v>163.83000000000001</v>
      </c>
      <c r="CB7" s="39">
        <v>200.35</v>
      </c>
      <c r="CC7" s="39">
        <v>301.8</v>
      </c>
      <c r="CD7" s="39">
        <v>240.52</v>
      </c>
      <c r="CE7" s="39">
        <v>211.94</v>
      </c>
      <c r="CF7" s="39">
        <v>734.18</v>
      </c>
      <c r="CG7" s="39">
        <v>789.62</v>
      </c>
      <c r="CH7" s="39">
        <v>423.18</v>
      </c>
      <c r="CI7" s="39">
        <v>383.2</v>
      </c>
      <c r="CJ7" s="39">
        <v>383.25</v>
      </c>
      <c r="CK7" s="39">
        <v>296.39999999999998</v>
      </c>
      <c r="CL7" s="39">
        <v>42.15</v>
      </c>
      <c r="CM7" s="39">
        <v>42.2</v>
      </c>
      <c r="CN7" s="39">
        <v>35.31</v>
      </c>
      <c r="CO7" s="39">
        <v>32.85</v>
      </c>
      <c r="CP7" s="39">
        <v>34.89</v>
      </c>
      <c r="CQ7" s="39">
        <v>48.36</v>
      </c>
      <c r="CR7" s="39">
        <v>48.7</v>
      </c>
      <c r="CS7" s="39">
        <v>46.9</v>
      </c>
      <c r="CT7" s="39">
        <v>47.95</v>
      </c>
      <c r="CU7" s="39">
        <v>48.26</v>
      </c>
      <c r="CV7" s="39">
        <v>55.95</v>
      </c>
      <c r="CW7" s="39">
        <v>62.76</v>
      </c>
      <c r="CX7" s="39">
        <v>63.21</v>
      </c>
      <c r="CY7" s="39">
        <v>74.25</v>
      </c>
      <c r="CZ7" s="39">
        <v>78.36</v>
      </c>
      <c r="DA7" s="39">
        <v>73.06</v>
      </c>
      <c r="DB7" s="39">
        <v>75.239999999999995</v>
      </c>
      <c r="DC7" s="39">
        <v>74.959999999999994</v>
      </c>
      <c r="DD7" s="39">
        <v>74.63</v>
      </c>
      <c r="DE7" s="39">
        <v>74.900000000000006</v>
      </c>
      <c r="DF7" s="39">
        <v>72.72</v>
      </c>
      <c r="DG7" s="39">
        <v>73.77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0</v>
      </c>
      <c r="EE7" s="39">
        <v>0</v>
      </c>
      <c r="EF7" s="39">
        <v>0</v>
      </c>
      <c r="EG7" s="39">
        <v>0</v>
      </c>
      <c r="EH7" s="39">
        <v>0</v>
      </c>
      <c r="EI7" s="39">
        <v>0.91</v>
      </c>
      <c r="EJ7" s="39">
        <v>1.26</v>
      </c>
      <c r="EK7" s="39">
        <v>0.78</v>
      </c>
      <c r="EL7" s="39">
        <v>0.56999999999999995</v>
      </c>
      <c r="EM7" s="39">
        <v>0.62</v>
      </c>
      <c r="EN7" s="39">
        <v>0.54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 x14ac:dyDescent="0.15">
      <c r="A9" s="41"/>
      <c r="B9" s="41" t="s">
        <v>105</v>
      </c>
      <c r="C9" s="41" t="s">
        <v>106</v>
      </c>
      <c r="D9" s="41" t="s">
        <v>107</v>
      </c>
      <c r="E9" s="41" t="s">
        <v>108</v>
      </c>
      <c r="F9" s="41" t="s">
        <v>109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1" t="s">
        <v>47</v>
      </c>
      <c r="B10" s="42">
        <f>DATEVALUE($B$6-4&amp;"年1月1日")</f>
        <v>41640</v>
      </c>
      <c r="C10" s="42">
        <f>DATEVALUE($B$6-3&amp;"年1月1日")</f>
        <v>42005</v>
      </c>
      <c r="D10" s="42">
        <f>DATEVALUE($B$6-2&amp;"年1月1日")</f>
        <v>42370</v>
      </c>
      <c r="E10" s="42">
        <f>DATEVALUE($B$6-1&amp;"年1月1日")</f>
        <v>42736</v>
      </c>
      <c r="F10" s="42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須藤 亜貴子</cp:lastModifiedBy>
  <dcterms:created xsi:type="dcterms:W3CDTF">2019-12-05T04:35:16Z</dcterms:created>
  <dcterms:modified xsi:type="dcterms:W3CDTF">2020-01-27T05:45:11Z</dcterms:modified>
  <cp:category/>
</cp:coreProperties>
</file>