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D:\仕事関係\経営比較分析表\H30決算\提出\"/>
    </mc:Choice>
  </mc:AlternateContent>
  <xr:revisionPtr revIDLastSave="0" documentId="13_ncr:1_{B5812CEB-B5F2-4C4E-BE77-BC4A34808A26}" xr6:coauthVersionLast="45" xr6:coauthVersionMax="45" xr10:uidLastSave="{00000000-0000-0000-0000-000000000000}"/>
  <workbookProtection workbookAlgorithmName="SHA-512" workbookHashValue="djYfDZQ9wL78QvSAQf+2w5n6Y9Z7VLrkUy1YR/cvg96aLZ+7YdSgkGSFfgSmmBxblk99/Inbp+l36npc+nnqSg==" workbookSaltValue="h+roFZZOBDf34x4kuCNYV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<sst xmlns="http://schemas.openxmlformats.org/spreadsheetml/2006/main" count="223" uniqueCount="111">
  <si>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</si>
  <si>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</si>
  <si>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</si>
  <si>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</si>
  <si>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</si>
  <si>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</si>
  <si>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</si>
  <si>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</si>
  <si>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</si>
  <si>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</si>
  <si>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</si>
  <si>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</si>
  <si>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</si>
  <si>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</si>
  <si>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</si>
  <si>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</si>
  <si>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</si>
  <si>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</si>
  <si>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</si>
  <si>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</si>
  <si>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</si>
  <si>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</si>
  <si>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</si>
  <si>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</si>
  <si>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</si>
  <si>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</si>
  <si>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</si>
  <si>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</si>
  <si>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</si>
  <si>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</si>
  <si>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</si>
  <si>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</si>
  <si>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</si>
  <si>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</si>
  <si>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</si>
  <si>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</si>
  <si>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</si>
  <si>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</si>
  <si>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</si>
  <si>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</si>
  <si>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</si>
  <si>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</si>
  <si>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</si>
  <si>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</si>
  <si>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</si>
  <si>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</si>
  <si>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</si>
  <si>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</si>
  <si>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</si>
  <si>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</si>
  <si>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</si>
  <si>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</si>
  <si>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</si>
  <si>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</si>
  <si>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</si>
  <si>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</si>
  <si>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</si>
  <si>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</si>
  <si>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</si>
  <si>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</si>
  <si>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</si>
  <si>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</si>
  <si>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</si>
  <si>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</si>
  <si>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</si>
  <si>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</si>
  <si>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</si>
  <si>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</si>
  <si>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</si>
  <si>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</si>
  <si>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</si>
  <si>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</si>
  <si>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</si>
  <si>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</si>
  <si>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</si>
  <si>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</si>
  <si>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</si>
  <si>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</si>
  <si>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</si>
  <si>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</si>
  <si>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</si>
  <si>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</si>
  <si>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</si>
  <si>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</si>
  <si>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</si>
  <si>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</si>
  <si>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</si>
  <si>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</si>
  <si>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</si>
  <si>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</si>
  <si>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</si>
  <si>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</si>
  <si>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</si>
  <si>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</si>
  <si>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</si>
  <si>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</si>
  <si>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</si>
  <si>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</si>
  <si>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</si>
  <si>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</si>
  <si>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</si>
  <si>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</si>
  <si>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</si>
  <si>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</si>
  <si>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</si>
  <si>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</si>
  <si>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</si>
  <si>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</si>
  <si>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老朽化の状況については、類似団体と比較すると有形固定資産減価償却率は同程度の比率で推移しており、管渠老朽化率についても対象となる管渠が発生していないことから、現状では施設等の改築・更新は必要ないと考える。
  しかし、今後施設等の老朽化が進み改築・更新が必要となった際には一気に費用が増加しないように計画的に更新していく必要がある。</t>
    <rPh sb="162" eb="164">
      <t>ヒツヨウ</t>
    </rPh>
    <phoneticPr fontId="4"/>
  </si>
  <si>
    <t xml:space="preserve">  今後は人口減少に伴い使用料収入も減少していくことから、公共下水道事業の負担とならないように督励活動の強化による水洗化率の向上、できる限りの維持管理費用の削減と老朽化した施設等についても、適正な維持管理を行いながら計画的に更新していく必要がある。
</t>
    <phoneticPr fontId="4"/>
  </si>
  <si>
    <t>　農業集落排水事業では、平成25年度から平成28年度にかけて経常収支比率は徐々に上昇しているが、累積欠損金比率は類似団体と比較して高い傾向にある。しかし、下水道事業全体で見ると平成28年度に累積欠損金が解消され、収支は安定している。
　企業債残高については、平成27年度から新規に未整備地区の整備を開始したため企業債残高が増加し比率が上昇している。今後も継続して整備を進めるため比率は横ばいで推移すると考えられるが、投資対象の費用対効果の精査と効率的な施設整備を基本として、可能な限り費用を抑制し、将来の投資に備える財源確保に努めたい。
  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
  そのため事業ごとに分析すると経営状況はあまり好ましくないが、下水道事業全体で考えると概ね健全な経営状況にあると言える。
  農業集落排水事業に関しては、水洗化率の伸びが良いとは言えないので、水洗化率向上に向けた督励活動の強化が必要である。</t>
    <rPh sb="242" eb="244">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</si>
</sst>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99-4CC3-A7C1-97B2E08CC6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3799-4CC3-A7C1-97B2E08CC6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45.34</c:v>
                </c:pt>
                <c:pt idx="1">
                  <c:v>44.5</c:v>
                </c:pt>
                <c:pt idx="2">
                  <c:v>45.05</c:v>
                </c:pt>
                <c:pt idx="3">
                  <c:v>47.23</c:v>
                </c:pt>
                <c:pt idx="4">
                  <c:v>45.99</c:v>
                </c:pt>
              </c:numCache>
            </c:numRef>
          </c:val>
          <c:extLst>
            <c:ext xmlns:c16="http://schemas.microsoft.com/office/drawing/2014/chart" uri="{C3380CC4-5D6E-409C-BE32-E72D297353CC}">
              <c16:uniqueId val="{00000000-B962-47A4-B617-9D8EAF60BB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962-47A4-B617-9D8EAF60BB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66.08</c:v>
                </c:pt>
                <c:pt idx="1">
                  <c:v>67.16</c:v>
                </c:pt>
                <c:pt idx="2">
                  <c:v>68.209999999999994</c:v>
                </c:pt>
                <c:pt idx="3">
                  <c:v>68.819999999999993</c:v>
                </c:pt>
                <c:pt idx="4">
                  <c:v>70.27</c:v>
                </c:pt>
              </c:numCache>
            </c:numRef>
          </c:val>
          <c:extLst>
            <c:ext xmlns:c16="http://schemas.microsoft.com/office/drawing/2014/chart" uri="{C3380CC4-5D6E-409C-BE32-E72D297353CC}">
              <c16:uniqueId val="{00000000-2A02-4290-971D-F376CC5BFB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A02-4290-971D-F376CC5BFB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84.07</c:v>
                </c:pt>
                <c:pt idx="1">
                  <c:v>86.2</c:v>
                </c:pt>
                <c:pt idx="2">
                  <c:v>86.92</c:v>
                </c:pt>
                <c:pt idx="3">
                  <c:v>84.32</c:v>
                </c:pt>
                <c:pt idx="4">
                  <c:v>79.790000000000006</c:v>
                </c:pt>
              </c:numCache>
            </c:numRef>
          </c:val>
          <c:extLst>
            <c:ext xmlns:c16="http://schemas.microsoft.com/office/drawing/2014/chart" uri="{C3380CC4-5D6E-409C-BE32-E72D297353CC}">
              <c16:uniqueId val="{00000000-406A-4287-BAB8-875BB99365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406A-4287-BAB8-875BB99365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20.420000000000002</c:v>
                </c:pt>
                <c:pt idx="1">
                  <c:v>22.97</c:v>
                </c:pt>
                <c:pt idx="2">
                  <c:v>25.23</c:v>
                </c:pt>
                <c:pt idx="3">
                  <c:v>27.44</c:v>
                </c:pt>
                <c:pt idx="4">
                  <c:v>29.51</c:v>
                </c:pt>
              </c:numCache>
            </c:numRef>
          </c:val>
          <c:extLst>
            <c:ext xmlns:c16="http://schemas.microsoft.com/office/drawing/2014/chart" uri="{C3380CC4-5D6E-409C-BE32-E72D297353CC}">
              <c16:uniqueId val="{00000000-1C98-41A1-BE51-2D9F4962E6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1C98-41A1-BE51-2D9F4962E6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D9-480A-8F97-31691A21D3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69D9-480A-8F97-31691A21D3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371.36</c:v>
                </c:pt>
                <c:pt idx="1">
                  <c:v>431.22</c:v>
                </c:pt>
                <c:pt idx="2">
                  <c:v>493.11</c:v>
                </c:pt>
                <c:pt idx="3">
                  <c:v>563.92999999999995</c:v>
                </c:pt>
                <c:pt idx="4">
                  <c:v>655.58</c:v>
                </c:pt>
              </c:numCache>
            </c:numRef>
          </c:val>
          <c:extLst>
            <c:ext xmlns:c16="http://schemas.microsoft.com/office/drawing/2014/chart" uri="{C3380CC4-5D6E-409C-BE32-E72D297353CC}">
              <c16:uniqueId val="{00000000-48B0-4106-BB43-501D7320E4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48B0-4106-BB43-501D7320E4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2.2799999999999998</c:v>
                </c:pt>
                <c:pt idx="1">
                  <c:v>1.73</c:v>
                </c:pt>
                <c:pt idx="2">
                  <c:v>2.46</c:v>
                </c:pt>
                <c:pt idx="3">
                  <c:v>13.15</c:v>
                </c:pt>
                <c:pt idx="4">
                  <c:v>10.77</c:v>
                </c:pt>
              </c:numCache>
            </c:numRef>
          </c:val>
          <c:extLst>
            <c:ext xmlns:c16="http://schemas.microsoft.com/office/drawing/2014/chart" uri="{C3380CC4-5D6E-409C-BE32-E72D297353CC}">
              <c16:uniqueId val="{00000000-45DA-4471-9EE1-8779A5AA11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45DA-4471-9EE1-8779A5AA11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1778.85</c:v>
                </c:pt>
                <c:pt idx="1">
                  <c:v>3321.46</c:v>
                </c:pt>
                <c:pt idx="2">
                  <c:v>3274</c:v>
                </c:pt>
                <c:pt idx="3">
                  <c:v>3248.53</c:v>
                </c:pt>
                <c:pt idx="4">
                  <c:v>3259.35</c:v>
                </c:pt>
              </c:numCache>
            </c:numRef>
          </c:val>
          <c:extLst>
            <c:ext xmlns:c16="http://schemas.microsoft.com/office/drawing/2014/chart" uri="{C3380CC4-5D6E-409C-BE32-E72D297353CC}">
              <c16:uniqueId val="{00000000-20D1-430C-A5F4-C11A626C53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0D1-430C-A5F4-C11A626C53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56.85</c:v>
                </c:pt>
                <c:pt idx="1">
                  <c:v>63.08</c:v>
                </c:pt>
                <c:pt idx="2">
                  <c:v>64.88</c:v>
                </c:pt>
                <c:pt idx="3">
                  <c:v>60.21</c:v>
                </c:pt>
                <c:pt idx="4">
                  <c:v>54.49</c:v>
                </c:pt>
              </c:numCache>
            </c:numRef>
          </c:val>
          <c:extLst>
            <c:ext xmlns:c16="http://schemas.microsoft.com/office/drawing/2014/chart" uri="{C3380CC4-5D6E-409C-BE32-E72D297353CC}">
              <c16:uniqueId val="{00000000-C3CF-4B68-9D00-7CE33F6392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3CF-4B68-9D00-7CE33F6392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307.20999999999998</c:v>
                </c:pt>
                <c:pt idx="1">
                  <c:v>269.06</c:v>
                </c:pt>
                <c:pt idx="2">
                  <c:v>259.44</c:v>
                </c:pt>
                <c:pt idx="3">
                  <c:v>278.63</c:v>
                </c:pt>
                <c:pt idx="4">
                  <c:v>307.02999999999997</c:v>
                </c:pt>
              </c:numCache>
            </c:numRef>
          </c:val>
          <c:extLst>
            <c:ext xmlns:c16="http://schemas.microsoft.com/office/drawing/2014/chart" uri="{C3380CC4-5D6E-409C-BE32-E72D297353CC}">
              <c16:uniqueId val="{00000000-C870-4ED2-83C3-D28E988979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870-4ED2-83C3-D28E988979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K15" sqref="BK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弘前市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172031</v>
      </c>
      <c r="AM8" s="74"/>
      <c r="AN8" s="74"/>
      <c r="AO8" s="74"/>
      <c r="AP8" s="74"/>
      <c r="AQ8" s="74"/>
      <c r="AR8" s="74"/>
      <c r="AS8" s="74"/>
      <c r="AT8" s="73">
        <f>データ!T6</f>
        <v>524.20000000000005</v>
      </c>
      <c r="AU8" s="73"/>
      <c r="AV8" s="73"/>
      <c r="AW8" s="73"/>
      <c r="AX8" s="73"/>
      <c r="AY8" s="73"/>
      <c r="AZ8" s="73"/>
      <c r="BA8" s="73"/>
      <c r="BB8" s="73">
        <f>データ!U6</f>
        <v>328.18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45.7</v>
      </c>
      <c r="J10" s="73"/>
      <c r="K10" s="73"/>
      <c r="L10" s="73"/>
      <c r="M10" s="73"/>
      <c r="N10" s="73"/>
      <c r="O10" s="73"/>
      <c r="P10" s="73">
        <f>データ!P6</f>
        <v>12.31</v>
      </c>
      <c r="Q10" s="73"/>
      <c r="R10" s="73"/>
      <c r="S10" s="73"/>
      <c r="T10" s="73"/>
      <c r="U10" s="73"/>
      <c r="V10" s="73"/>
      <c r="W10" s="73">
        <f>データ!Q6</f>
        <v>85.51</v>
      </c>
      <c r="X10" s="73"/>
      <c r="Y10" s="73"/>
      <c r="Z10" s="73"/>
      <c r="AA10" s="73"/>
      <c r="AB10" s="73"/>
      <c r="AC10" s="73"/>
      <c r="AD10" s="74">
        <f>データ!R6</f>
        <v>3090</v>
      </c>
      <c r="AE10" s="74"/>
      <c r="AF10" s="74"/>
      <c r="AG10" s="74"/>
      <c r="AH10" s="74"/>
      <c r="AI10" s="74"/>
      <c r="AJ10" s="74"/>
      <c r="AK10" s="2"/>
      <c r="AL10" s="74">
        <f>データ!V6</f>
        <v>20985</v>
      </c>
      <c r="AM10" s="74"/>
      <c r="AN10" s="74"/>
      <c r="AO10" s="74"/>
      <c r="AP10" s="74"/>
      <c r="AQ10" s="74"/>
      <c r="AR10" s="74"/>
      <c r="AS10" s="74"/>
      <c r="AT10" s="73">
        <f>データ!W6</f>
        <v>14.11</v>
      </c>
      <c r="AU10" s="73"/>
      <c r="AV10" s="73"/>
      <c r="AW10" s="73"/>
      <c r="AX10" s="73"/>
      <c r="AY10" s="73"/>
      <c r="AZ10" s="73"/>
      <c r="BA10" s="73"/>
      <c r="BB10" s="73">
        <f>データ!X6</f>
        <v>1487.24</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110</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3sS32GKozpVYofSdrBOsMpj4xq1Runqv7VkX0tGtHH66EOrcTEsj0RxHGOAgeSyAwtCs12GQf2AcR5s+S8Sv4w==" saltValue="oHvWPkBrrVRFb168MWyv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22021</v>
      </c>
      <c r="D6" s="33">
        <f t="shared" si="3"/>
        <v>46</v>
      </c>
      <c r="E6" s="33">
        <f t="shared" si="3"/>
        <v>17</v>
      </c>
      <c r="F6" s="33">
        <f t="shared" si="3"/>
        <v>5</v>
      </c>
      <c r="G6" s="33">
        <f t="shared" si="3"/>
        <v>0</v>
      </c>
      <c r="H6" s="33" t="str">
        <f t="shared" si="3"/>
        <v>青森県　弘前市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45.7</v>
      </c>
      <c r="P6" s="34">
        <f t="shared" si="3"/>
        <v>12.31</v>
      </c>
      <c r="Q6" s="34">
        <f t="shared" si="3"/>
        <v>85.51</v>
      </c>
      <c r="R6" s="34">
        <f t="shared" si="3"/>
        <v>3090</v>
      </c>
      <c r="S6" s="34">
        <f t="shared" si="3"/>
        <v>172031</v>
      </c>
      <c r="T6" s="34">
        <f t="shared" si="3"/>
        <v>524.20000000000005</v>
      </c>
      <c r="U6" s="34">
        <f t="shared" si="3"/>
        <v>328.18</v>
      </c>
      <c r="V6" s="34">
        <f t="shared" si="3"/>
        <v>20985</v>
      </c>
      <c r="W6" s="34">
        <f t="shared" si="3"/>
        <v>14.11</v>
      </c>
      <c r="X6" s="34">
        <f t="shared" si="3"/>
        <v>1487.24</v>
      </c>
      <c r="Y6" s="35">
        <f>IF(Y7="",NA(),Y7)</f>
        <v>84.07</v>
      </c>
      <c r="Z6" s="35">
        <f t="shared" ref="Z6:AH6" si="4">IF(Z7="",NA(),Z7)</f>
        <v>86.2</v>
      </c>
      <c r="AA6" s="35">
        <f t="shared" si="4"/>
        <v>86.92</v>
      </c>
      <c r="AB6" s="35">
        <f t="shared" si="4"/>
        <v>84.32</v>
      </c>
      <c r="AC6" s="35">
        <f t="shared" si="4"/>
        <v>79.790000000000006</v>
      </c>
      <c r="AD6" s="35">
        <f t="shared" si="4"/>
        <v>97.53</v>
      </c>
      <c r="AE6" s="35">
        <f t="shared" si="4"/>
        <v>99.64</v>
      </c>
      <c r="AF6" s="35">
        <f t="shared" si="4"/>
        <v>99.66</v>
      </c>
      <c r="AG6" s="35">
        <f t="shared" si="4"/>
        <v>100.95</v>
      </c>
      <c r="AH6" s="35">
        <f t="shared" si="4"/>
        <v>101.77</v>
      </c>
      <c r="AI6" s="34" t="str">
        <f>IF(AI7="","",IF(AI7="-","【-】","【"&amp;SUBSTITUTE(TEXT(AI7,"#,##0.00"),"-","△")&amp;"】"))</f>
        <v>【101.60】</v>
      </c>
      <c r="AJ6" s="35">
        <f>IF(AJ7="",NA(),AJ7)</f>
        <v>371.36</v>
      </c>
      <c r="AK6" s="35">
        <f t="shared" ref="AK6:AS6" si="5">IF(AK7="",NA(),AK7)</f>
        <v>431.22</v>
      </c>
      <c r="AL6" s="35">
        <f t="shared" si="5"/>
        <v>493.11</v>
      </c>
      <c r="AM6" s="35">
        <f t="shared" si="5"/>
        <v>563.92999999999995</v>
      </c>
      <c r="AN6" s="35">
        <f t="shared" si="5"/>
        <v>655.58</v>
      </c>
      <c r="AO6" s="35">
        <f t="shared" si="5"/>
        <v>223.09</v>
      </c>
      <c r="AP6" s="35">
        <f t="shared" si="5"/>
        <v>214.61</v>
      </c>
      <c r="AQ6" s="35">
        <f t="shared" si="5"/>
        <v>225.39</v>
      </c>
      <c r="AR6" s="35">
        <f t="shared" si="5"/>
        <v>224.04</v>
      </c>
      <c r="AS6" s="35">
        <f t="shared" si="5"/>
        <v>227.4</v>
      </c>
      <c r="AT6" s="34" t="str">
        <f>IF(AT7="","",IF(AT7="-","【-】","【"&amp;SUBSTITUTE(TEXT(AT7,"#,##0.00"),"-","△")&amp;"】"))</f>
        <v>【195.44】</v>
      </c>
      <c r="AU6" s="35">
        <f>IF(AU7="",NA(),AU7)</f>
        <v>2.2799999999999998</v>
      </c>
      <c r="AV6" s="35">
        <f t="shared" ref="AV6:BD6" si="6">IF(AV7="",NA(),AV7)</f>
        <v>1.73</v>
      </c>
      <c r="AW6" s="35">
        <f t="shared" si="6"/>
        <v>2.46</v>
      </c>
      <c r="AX6" s="35">
        <f t="shared" si="6"/>
        <v>13.15</v>
      </c>
      <c r="AY6" s="35">
        <f t="shared" si="6"/>
        <v>10.77</v>
      </c>
      <c r="AZ6" s="35">
        <f t="shared" si="6"/>
        <v>33.03</v>
      </c>
      <c r="BA6" s="35">
        <f t="shared" si="6"/>
        <v>29.45</v>
      </c>
      <c r="BB6" s="35">
        <f t="shared" si="6"/>
        <v>31.84</v>
      </c>
      <c r="BC6" s="35">
        <f t="shared" si="6"/>
        <v>29.91</v>
      </c>
      <c r="BD6" s="35">
        <f t="shared" si="6"/>
        <v>29.54</v>
      </c>
      <c r="BE6" s="34" t="str">
        <f>IF(BE7="","",IF(BE7="-","【-】","【"&amp;SUBSTITUTE(TEXT(BE7,"#,##0.00"),"-","△")&amp;"】"))</f>
        <v>【34.27】</v>
      </c>
      <c r="BF6" s="35">
        <f>IF(BF7="",NA(),BF7)</f>
        <v>1778.85</v>
      </c>
      <c r="BG6" s="35">
        <f t="shared" ref="BG6:BO6" si="7">IF(BG7="",NA(),BG7)</f>
        <v>3321.46</v>
      </c>
      <c r="BH6" s="35">
        <f t="shared" si="7"/>
        <v>3274</v>
      </c>
      <c r="BI6" s="35">
        <f t="shared" si="7"/>
        <v>3248.53</v>
      </c>
      <c r="BJ6" s="35">
        <f t="shared" si="7"/>
        <v>3259.35</v>
      </c>
      <c r="BK6" s="35">
        <f t="shared" si="7"/>
        <v>1044.8</v>
      </c>
      <c r="BL6" s="35">
        <f t="shared" si="7"/>
        <v>1081.8</v>
      </c>
      <c r="BM6" s="35">
        <f t="shared" si="7"/>
        <v>974.93</v>
      </c>
      <c r="BN6" s="35">
        <f t="shared" si="7"/>
        <v>855.8</v>
      </c>
      <c r="BO6" s="35">
        <f t="shared" si="7"/>
        <v>789.46</v>
      </c>
      <c r="BP6" s="34" t="str">
        <f>IF(BP7="","",IF(BP7="-","【-】","【"&amp;SUBSTITUTE(TEXT(BP7,"#,##0.00"),"-","△")&amp;"】"))</f>
        <v>【747.76】</v>
      </c>
      <c r="BQ6" s="35">
        <f>IF(BQ7="",NA(),BQ7)</f>
        <v>56.85</v>
      </c>
      <c r="BR6" s="35">
        <f t="shared" ref="BR6:BZ6" si="8">IF(BR7="",NA(),BR7)</f>
        <v>63.08</v>
      </c>
      <c r="BS6" s="35">
        <f t="shared" si="8"/>
        <v>64.88</v>
      </c>
      <c r="BT6" s="35">
        <f t="shared" si="8"/>
        <v>60.21</v>
      </c>
      <c r="BU6" s="35">
        <f t="shared" si="8"/>
        <v>54.49</v>
      </c>
      <c r="BV6" s="35">
        <f t="shared" si="8"/>
        <v>50.82</v>
      </c>
      <c r="BW6" s="35">
        <f t="shared" si="8"/>
        <v>52.19</v>
      </c>
      <c r="BX6" s="35">
        <f t="shared" si="8"/>
        <v>55.32</v>
      </c>
      <c r="BY6" s="35">
        <f t="shared" si="8"/>
        <v>59.8</v>
      </c>
      <c r="BZ6" s="35">
        <f t="shared" si="8"/>
        <v>57.77</v>
      </c>
      <c r="CA6" s="34" t="str">
        <f>IF(CA7="","",IF(CA7="-","【-】","【"&amp;SUBSTITUTE(TEXT(CA7,"#,##0.00"),"-","△")&amp;"】"))</f>
        <v>【59.51】</v>
      </c>
      <c r="CB6" s="35">
        <f>IF(CB7="",NA(),CB7)</f>
        <v>307.20999999999998</v>
      </c>
      <c r="CC6" s="35">
        <f t="shared" ref="CC6:CK6" si="9">IF(CC7="",NA(),CC7)</f>
        <v>269.06</v>
      </c>
      <c r="CD6" s="35">
        <f t="shared" si="9"/>
        <v>259.44</v>
      </c>
      <c r="CE6" s="35">
        <f t="shared" si="9"/>
        <v>278.63</v>
      </c>
      <c r="CF6" s="35">
        <f t="shared" si="9"/>
        <v>307.02999999999997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45.34</v>
      </c>
      <c r="CN6" s="35">
        <f t="shared" ref="CN6:CV6" si="10">IF(CN7="",NA(),CN7)</f>
        <v>44.5</v>
      </c>
      <c r="CO6" s="35">
        <f t="shared" si="10"/>
        <v>45.05</v>
      </c>
      <c r="CP6" s="35">
        <f t="shared" si="10"/>
        <v>47.23</v>
      </c>
      <c r="CQ6" s="35">
        <f t="shared" si="10"/>
        <v>45.99</v>
      </c>
      <c r="CR6" s="35">
        <f t="shared" si="10"/>
        <v>53.24</v>
      </c>
      <c r="CS6" s="35">
        <f t="shared" si="10"/>
        <v>52.31</v>
      </c>
      <c r="CT6" s="35">
        <f t="shared" si="10"/>
        <v>60.65</v>
      </c>
      <c r="CU6" s="35">
        <f t="shared" si="10"/>
        <v>51.75</v>
      </c>
      <c r="CV6" s="35">
        <f t="shared" si="10"/>
        <v>50.68</v>
      </c>
      <c r="CW6" s="34" t="str">
        <f>IF(CW7="","",IF(CW7="-","【-】","【"&amp;SUBSTITUTE(TEXT(CW7,"#,##0.00"),"-","△")&amp;"】"))</f>
        <v>【52.23】</v>
      </c>
      <c r="CX6" s="35">
        <f>IF(CX7="",NA(),CX7)</f>
        <v>66.08</v>
      </c>
      <c r="CY6" s="35">
        <f t="shared" ref="CY6:DG6" si="11">IF(CY7="",NA(),CY7)</f>
        <v>67.16</v>
      </c>
      <c r="CZ6" s="35">
        <f t="shared" si="11"/>
        <v>68.209999999999994</v>
      </c>
      <c r="DA6" s="35">
        <f t="shared" si="11"/>
        <v>68.819999999999993</v>
      </c>
      <c r="DB6" s="35">
        <f t="shared" si="11"/>
        <v>70.27</v>
      </c>
      <c r="DC6" s="35">
        <f t="shared" si="11"/>
        <v>84.07</v>
      </c>
      <c r="DD6" s="35">
        <f t="shared" si="11"/>
        <v>84.32</v>
      </c>
      <c r="DE6" s="35">
        <f t="shared" si="11"/>
        <v>84.58</v>
      </c>
      <c r="DF6" s="35">
        <f t="shared" si="11"/>
        <v>84.84</v>
      </c>
      <c r="DG6" s="35">
        <f t="shared" si="11"/>
        <v>84.86</v>
      </c>
      <c r="DH6" s="34" t="str">
        <f>IF(DH7="","",IF(DH7="-","【-】","【"&amp;SUBSTITUTE(TEXT(DH7,"#,##0.00"),"-","△")&amp;"】"))</f>
        <v>【85.82】</v>
      </c>
      <c r="DI6" s="35">
        <f>IF(DI7="",NA(),DI7)</f>
        <v>20.420000000000002</v>
      </c>
      <c r="DJ6" s="35">
        <f t="shared" ref="DJ6:DR6" si="12">IF(DJ7="",NA(),DJ7)</f>
        <v>22.97</v>
      </c>
      <c r="DK6" s="35">
        <f t="shared" si="12"/>
        <v>25.23</v>
      </c>
      <c r="DL6" s="35">
        <f t="shared" si="12"/>
        <v>27.44</v>
      </c>
      <c r="DM6" s="35">
        <f t="shared" si="12"/>
        <v>29.51</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22021</v>
      </c>
      <c r="D7" s="37">
        <v>46</v>
      </c>
      <c r="E7" s="37">
        <v>17</v>
      </c>
      <c r="F7" s="37">
        <v>5</v>
      </c>
      <c r="G7" s="37">
        <v>0</v>
      </c>
      <c r="H7" s="37" t="s">
        <v>96</v>
      </c>
      <c r="I7" s="37" t="s">
        <v>97</v>
      </c>
      <c r="J7" s="37" t="s">
        <v>98</v>
      </c>
      <c r="K7" s="37" t="s">
        <v>99</v>
      </c>
      <c r="L7" s="37" t="s">
        <v>100</v>
      </c>
      <c r="M7" s="37" t="s">
        <v>101</v>
      </c>
      <c r="N7" s="38" t="s">
        <v>102</v>
      </c>
      <c r="O7" s="38">
        <v>45.7</v>
      </c>
      <c r="P7" s="38">
        <v>12.31</v>
      </c>
      <c r="Q7" s="38">
        <v>85.51</v>
      </c>
      <c r="R7" s="38">
        <v>3090</v>
      </c>
      <c r="S7" s="38">
        <v>172031</v>
      </c>
      <c r="T7" s="38">
        <v>524.20000000000005</v>
      </c>
      <c r="U7" s="38">
        <v>328.18</v>
      </c>
      <c r="V7" s="38">
        <v>20985</v>
      </c>
      <c r="W7" s="38">
        <v>14.11</v>
      </c>
      <c r="X7" s="38">
        <v>1487.24</v>
      </c>
      <c r="Y7" s="38">
        <v>84.07</v>
      </c>
      <c r="Z7" s="38">
        <v>86.2</v>
      </c>
      <c r="AA7" s="38">
        <v>86.92</v>
      </c>
      <c r="AB7" s="38">
        <v>84.32</v>
      </c>
      <c r="AC7" s="38">
        <v>79.790000000000006</v>
      </c>
      <c r="AD7" s="38">
        <v>97.53</v>
      </c>
      <c r="AE7" s="38">
        <v>99.64</v>
      </c>
      <c r="AF7" s="38">
        <v>99.66</v>
      </c>
      <c r="AG7" s="38">
        <v>100.95</v>
      </c>
      <c r="AH7" s="38">
        <v>101.77</v>
      </c>
      <c r="AI7" s="38">
        <v>101.6</v>
      </c>
      <c r="AJ7" s="38">
        <v>371.36</v>
      </c>
      <c r="AK7" s="38">
        <v>431.22</v>
      </c>
      <c r="AL7" s="38">
        <v>493.11</v>
      </c>
      <c r="AM7" s="38">
        <v>563.92999999999995</v>
      </c>
      <c r="AN7" s="38">
        <v>655.58</v>
      </c>
      <c r="AO7" s="38">
        <v>223.09</v>
      </c>
      <c r="AP7" s="38">
        <v>214.61</v>
      </c>
      <c r="AQ7" s="38">
        <v>225.39</v>
      </c>
      <c r="AR7" s="38">
        <v>224.04</v>
      </c>
      <c r="AS7" s="38">
        <v>227.4</v>
      </c>
      <c r="AT7" s="38">
        <v>195.44</v>
      </c>
      <c r="AU7" s="38">
        <v>2.2799999999999998</v>
      </c>
      <c r="AV7" s="38">
        <v>1.73</v>
      </c>
      <c r="AW7" s="38">
        <v>2.46</v>
      </c>
      <c r="AX7" s="38">
        <v>13.15</v>
      </c>
      <c r="AY7" s="38">
        <v>10.77</v>
      </c>
      <c r="AZ7" s="38">
        <v>33.03</v>
      </c>
      <c r="BA7" s="38">
        <v>29.45</v>
      </c>
      <c r="BB7" s="38">
        <v>31.84</v>
      </c>
      <c r="BC7" s="38">
        <v>29.91</v>
      </c>
      <c r="BD7" s="38">
        <v>29.54</v>
      </c>
      <c r="BE7" s="38">
        <v>34.270000000000003</v>
      </c>
      <c r="BF7" s="38">
        <v>1778.85</v>
      </c>
      <c r="BG7" s="38">
        <v>3321.46</v>
      </c>
      <c r="BH7" s="38">
        <v>3274</v>
      </c>
      <c r="BI7" s="38">
        <v>3248.53</v>
      </c>
      <c r="BJ7" s="38">
        <v>3259.35</v>
      </c>
      <c r="BK7" s="38">
        <v>1044.8</v>
      </c>
      <c r="BL7" s="38">
        <v>1081.8</v>
      </c>
      <c r="BM7" s="38">
        <v>974.93</v>
      </c>
      <c r="BN7" s="38">
        <v>855.8</v>
      </c>
      <c r="BO7" s="38">
        <v>789.46</v>
      </c>
      <c r="BP7" s="38">
        <v>747.76</v>
      </c>
      <c r="BQ7" s="38">
        <v>56.85</v>
      </c>
      <c r="BR7" s="38">
        <v>63.08</v>
      </c>
      <c r="BS7" s="38">
        <v>64.88</v>
      </c>
      <c r="BT7" s="38">
        <v>60.21</v>
      </c>
      <c r="BU7" s="38">
        <v>54.49</v>
      </c>
      <c r="BV7" s="38">
        <v>50.82</v>
      </c>
      <c r="BW7" s="38">
        <v>52.19</v>
      </c>
      <c r="BX7" s="38">
        <v>55.32</v>
      </c>
      <c r="BY7" s="38">
        <v>59.8</v>
      </c>
      <c r="BZ7" s="38">
        <v>57.77</v>
      </c>
      <c r="CA7" s="38">
        <v>59.51</v>
      </c>
      <c r="CB7" s="38">
        <v>307.20999999999998</v>
      </c>
      <c r="CC7" s="38">
        <v>269.06</v>
      </c>
      <c r="CD7" s="38">
        <v>259.44</v>
      </c>
      <c r="CE7" s="38">
        <v>278.63</v>
      </c>
      <c r="CF7" s="38">
        <v>307.02999999999997</v>
      </c>
      <c r="CG7" s="38">
        <v>300.52</v>
      </c>
      <c r="CH7" s="38">
        <v>296.14</v>
      </c>
      <c r="CI7" s="38">
        <v>283.17</v>
      </c>
      <c r="CJ7" s="38">
        <v>263.76</v>
      </c>
      <c r="CK7" s="38">
        <v>274.35000000000002</v>
      </c>
      <c r="CL7" s="38">
        <v>261.45999999999998</v>
      </c>
      <c r="CM7" s="38">
        <v>45.34</v>
      </c>
      <c r="CN7" s="38">
        <v>44.5</v>
      </c>
      <c r="CO7" s="38">
        <v>45.05</v>
      </c>
      <c r="CP7" s="38">
        <v>47.23</v>
      </c>
      <c r="CQ7" s="38">
        <v>45.99</v>
      </c>
      <c r="CR7" s="38">
        <v>53.24</v>
      </c>
      <c r="CS7" s="38">
        <v>52.31</v>
      </c>
      <c r="CT7" s="38">
        <v>60.65</v>
      </c>
      <c r="CU7" s="38">
        <v>51.75</v>
      </c>
      <c r="CV7" s="38">
        <v>50.68</v>
      </c>
      <c r="CW7" s="38">
        <v>52.23</v>
      </c>
      <c r="CX7" s="38">
        <v>66.08</v>
      </c>
      <c r="CY7" s="38">
        <v>67.16</v>
      </c>
      <c r="CZ7" s="38">
        <v>68.209999999999994</v>
      </c>
      <c r="DA7" s="38">
        <v>68.819999999999993</v>
      </c>
      <c r="DB7" s="38">
        <v>70.27</v>
      </c>
      <c r="DC7" s="38">
        <v>84.07</v>
      </c>
      <c r="DD7" s="38">
        <v>84.32</v>
      </c>
      <c r="DE7" s="38">
        <v>84.58</v>
      </c>
      <c r="DF7" s="38">
        <v>84.84</v>
      </c>
      <c r="DG7" s="38">
        <v>84.86</v>
      </c>
      <c r="DH7" s="38">
        <v>85.82</v>
      </c>
      <c r="DI7" s="38">
        <v>20.420000000000002</v>
      </c>
      <c r="DJ7" s="38">
        <v>22.97</v>
      </c>
      <c r="DK7" s="38">
        <v>25.23</v>
      </c>
      <c r="DL7" s="38">
        <v>27.44</v>
      </c>
      <c r="DM7" s="38">
        <v>29.51</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