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3.50\fs_l\18710000_企業局交通部\02 経理T\17経営比較分析表\R1年度\200121【200128〆】\②回答\"/>
    </mc:Choice>
  </mc:AlternateContent>
  <workbookProtection workbookAlgorithmName="SHA-512" workbookHashValue="25UsrvJr7I2YWBcj/Nm4x1Z4gw8NmuIa9J8exa1HVDVCr/929yCdMKShARkoZb47IWL2kglcES/2HFSqBpZ3og==" workbookSaltValue="9WqY5wD0sRMSrEMFlzDm0w==" workbookSpinCount="100000" lockStructure="1"/>
  <bookViews>
    <workbookView xWindow="0" yWindow="0" windowWidth="20490" windowHeight="7770"/>
  </bookViews>
  <sheets>
    <sheet name="法適用_交通・自動車運送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C11" i="5"/>
  <c r="CC18" i="5" s="1"/>
  <c r="BV11" i="5"/>
  <c r="BU11" i="5"/>
  <c r="BT11" i="5"/>
  <c r="BS11" i="5"/>
  <c r="BR11" i="5"/>
  <c r="BK11" i="5"/>
  <c r="BJ11" i="5"/>
  <c r="BI11" i="5"/>
  <c r="BH11" i="5"/>
  <c r="BG11" i="5"/>
  <c r="AZ11" i="5"/>
  <c r="AY11" i="5"/>
  <c r="AX11" i="5"/>
  <c r="AW11" i="5"/>
  <c r="AV11" i="5"/>
  <c r="K10" i="5"/>
  <c r="EM16" i="5" s="1"/>
  <c r="FD8" i="5"/>
  <c r="ET8" i="5"/>
  <c r="EJ8" i="5"/>
  <c r="DZ8" i="5"/>
  <c r="DP8" i="5"/>
  <c r="DF8" i="5"/>
  <c r="CV8" i="5"/>
  <c r="CB8" i="5"/>
  <c r="BQ8" i="5"/>
  <c r="BF8" i="5"/>
  <c r="AU8" i="5"/>
  <c r="AJ8" i="5"/>
  <c r="AK6" i="5"/>
  <c r="AJ6" i="5"/>
  <c r="AI6" i="5"/>
  <c r="AH6" i="5"/>
  <c r="AG6" i="5"/>
  <c r="AF6" i="5"/>
  <c r="AE6" i="5"/>
  <c r="AD6" i="5"/>
  <c r="AC6" i="5"/>
  <c r="AB6" i="5"/>
  <c r="AA6" i="5"/>
  <c r="Z6" i="5"/>
  <c r="Y6" i="5"/>
  <c r="X6" i="5"/>
  <c r="B12" i="4" s="1"/>
  <c r="W6" i="5"/>
  <c r="V6" i="5"/>
  <c r="U6" i="5"/>
  <c r="T6" i="5"/>
  <c r="B10" i="4" s="1"/>
  <c r="S6" i="5"/>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J12" i="4"/>
  <c r="Z10" i="4"/>
  <c r="R10" i="4"/>
  <c r="J10" i="4"/>
  <c r="BK9" i="4"/>
  <c r="BF9" i="4"/>
  <c r="BA9" i="4"/>
  <c r="AV9" i="4"/>
  <c r="AQ9" i="4"/>
  <c r="BK8" i="4"/>
  <c r="BF8" i="4"/>
  <c r="BA8" i="4"/>
  <c r="AV8" i="4"/>
  <c r="AQ8" i="4"/>
  <c r="Z8" i="4"/>
  <c r="R8" i="4"/>
  <c r="J8" i="4"/>
  <c r="B8" i="4"/>
  <c r="B6" i="4"/>
  <c r="FI16" i="5" l="1"/>
  <c r="DU16" i="5"/>
  <c r="BK16" i="5"/>
  <c r="AO11" i="5"/>
  <c r="EE10" i="5"/>
  <c r="CG10" i="5"/>
  <c r="EY16" i="5"/>
  <c r="DK16" i="5"/>
  <c r="AZ16" i="5"/>
  <c r="FI10" i="5"/>
  <c r="DU10" i="5"/>
  <c r="BV10" i="5"/>
  <c r="EO16" i="5"/>
  <c r="DA16" i="5"/>
  <c r="EY10" i="5"/>
  <c r="CG17" i="5"/>
  <c r="AO17" i="5"/>
  <c r="EE16" i="5"/>
  <c r="BV16" i="5"/>
  <c r="EO10" i="5"/>
  <c r="DA10" i="5"/>
  <c r="AZ10" i="5"/>
  <c r="BK7" i="4"/>
  <c r="DK10" i="5"/>
  <c r="BK10" i="5"/>
  <c r="CE10" i="5"/>
  <c r="EC10" i="5"/>
  <c r="J10" i="5"/>
  <c r="BT10" i="5"/>
  <c r="DS10" i="5"/>
  <c r="FG10" i="5"/>
  <c r="AX16" i="5"/>
  <c r="DI16" i="5"/>
  <c r="EW16" i="5"/>
  <c r="BI16" i="5"/>
  <c r="DS16" i="5"/>
  <c r="FG16" i="5"/>
  <c r="BA7" i="4"/>
  <c r="L10" i="5"/>
  <c r="AX10" i="5"/>
  <c r="CY10" i="5"/>
  <c r="EM10" i="5"/>
  <c r="BT16" i="5"/>
  <c r="EC16" i="5"/>
  <c r="AM17" i="5"/>
  <c r="CE17" i="5"/>
  <c r="AM11" i="5"/>
  <c r="I10" i="5"/>
  <c r="BI10" i="5"/>
  <c r="DI10" i="5"/>
  <c r="EW10" i="5"/>
  <c r="CY16" i="5"/>
  <c r="EV16" i="5" l="1"/>
  <c r="DH16" i="5"/>
  <c r="AW16" i="5"/>
  <c r="FF10" i="5"/>
  <c r="DR10" i="5"/>
  <c r="BS10" i="5"/>
  <c r="EL16" i="5"/>
  <c r="CX16" i="5"/>
  <c r="EV10" i="5"/>
  <c r="DH10" i="5"/>
  <c r="BH10" i="5"/>
  <c r="CD17" i="5"/>
  <c r="AL17" i="5"/>
  <c r="EB16" i="5"/>
  <c r="BS16" i="5"/>
  <c r="EL10" i="5"/>
  <c r="CX10" i="5"/>
  <c r="AW10" i="5"/>
  <c r="FF16" i="5"/>
  <c r="DR16" i="5"/>
  <c r="BH16" i="5"/>
  <c r="AL11" i="5"/>
  <c r="EB10" i="5"/>
  <c r="CD10" i="5"/>
  <c r="AV7" i="4"/>
  <c r="CF17" i="5"/>
  <c r="AN17" i="5"/>
  <c r="ED16" i="5"/>
  <c r="BU16" i="5"/>
  <c r="EN10" i="5"/>
  <c r="CZ10" i="5"/>
  <c r="AY10" i="5"/>
  <c r="FH16" i="5"/>
  <c r="DT16" i="5"/>
  <c r="BJ16" i="5"/>
  <c r="AN11" i="5"/>
  <c r="ED10" i="5"/>
  <c r="CF10" i="5"/>
  <c r="DJ16" i="5"/>
  <c r="AY16" i="5"/>
  <c r="DT10" i="5"/>
  <c r="BU10" i="5"/>
  <c r="EN16" i="5"/>
  <c r="CZ16" i="5"/>
  <c r="EX10" i="5"/>
  <c r="DJ10" i="5"/>
  <c r="BJ10" i="5"/>
  <c r="BF7" i="4"/>
  <c r="EX16" i="5"/>
  <c r="FH10" i="5"/>
  <c r="FE16" i="5"/>
  <c r="DQ16" i="5"/>
  <c r="BG16" i="5"/>
  <c r="AK11" i="5"/>
  <c r="EA10" i="5"/>
  <c r="CC10" i="5"/>
  <c r="EK16" i="5"/>
  <c r="DG10" i="5"/>
  <c r="BG10" i="5"/>
  <c r="EU16" i="5"/>
  <c r="DG16" i="5"/>
  <c r="AV16" i="5"/>
  <c r="FE10" i="5"/>
  <c r="DQ10" i="5"/>
  <c r="BR10" i="5"/>
  <c r="CW16" i="5"/>
  <c r="CC17" i="5"/>
  <c r="AK17" i="5"/>
  <c r="EA16" i="5"/>
  <c r="BR16" i="5"/>
  <c r="EK10" i="5"/>
  <c r="CW10" i="5"/>
  <c r="AV10" i="5"/>
  <c r="AQ7" i="4"/>
  <c r="EU10" i="5"/>
</calcChain>
</file>

<file path=xl/sharedStrings.xml><?xml version="1.0" encoding="utf-8"?>
<sst xmlns="http://schemas.openxmlformats.org/spreadsheetml/2006/main" count="315" uniqueCount="118">
  <si>
    <t>経営比較分析表（平成30年度決算）</t>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</si>
  <si>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</si>
  <si>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</si>
  <si>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</si>
  <si>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</si>
  <si>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</si>
  <si>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</si>
  <si>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</si>
  <si>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</si>
  <si>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</si>
  <si>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</si>
  <si>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</si>
  <si>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</si>
  <si>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</si>
  <si>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</si>
  <si>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</si>
  <si>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</si>
  <si>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</si>
  <si>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</si>
  <si>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</si>
  <si>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</si>
  <si>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</si>
  <si>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</si>
  <si>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</si>
  <si>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</si>
  <si>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</si>
  <si>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</si>
  <si>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</si>
  <si>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</si>
  <si>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</si>
  <si>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</si>
  <si>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</si>
  <si>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</si>
  <si>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</si>
  <si>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</si>
  <si>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</si>
  <si>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</si>
  <si>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</si>
  <si>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</si>
  <si>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</si>
  <si>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</si>
  <si>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</si>
  <si>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</si>
  <si>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</si>
  <si>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</si>
  <si>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</si>
  <si>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</si>
  <si>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</si>
  <si>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</si>
  <si>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</si>
  <si>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</si>
  <si>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</si>
  <si>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</si>
  <si>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</si>
  <si>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</si>
  <si>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</si>
  <si>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</si>
  <si>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</si>
  <si>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</si>
  <si>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</si>
  <si>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</si>
  <si>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</si>
  <si>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</si>
  <si>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</si>
  <si>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</si>
  <si>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</si>
  <si>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</si>
  <si>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</si>
  <si>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</si>
  <si>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</si>
  <si>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</si>
  <si>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</si>
  <si>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</si>
  <si>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</si>
  <si>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</si>
  <si>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</si>
  <si>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</si>
  <si>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</si>
  <si>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</si>
  <si>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</si>
  <si>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</si>
  <si>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</si>
  <si>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</si>
  <si>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</si>
  <si>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</si>
  <si>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</si>
  <si>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</si>
  <si>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2018</t>
  </si>
  <si>
    <t>022012</t>
  </si>
  <si>
    <t>46</t>
  </si>
  <si>
    <t>03</t>
  </si>
  <si>
    <t>3</t>
  </si>
  <si>
    <t>000</t>
  </si>
  <si>
    <t>青森県　青森市</t>
  </si>
  <si>
    <t>法適用</t>
  </si>
  <si>
    <t>交通事業</t>
  </si>
  <si>
    <t>自動車運送事業</t>
  </si>
  <si>
    <t>自治体職員</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</si>
  <si>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</si>
  <si>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</si>
  <si>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</si>
  <si>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</si>
  <si>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</si>
  <si>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</si>
  <si>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</si>
  <si>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</si>
  <si>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</si>
  <si>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</si>
  <si>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</si>
  <si>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</si>
  <si>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</si>
  <si>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</si>
  <si>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</si>
  <si>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</si>
  <si>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</si>
  <si>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本市の自動車運送事業は、①人件費が高く、②一般会計からの繰入金への依存度が高い状況である。
　これらの課題解決に向けて、民間活力の活用を推進するなど運行の効率化や人件費の抑制など経費削減に取り組むとともに、利用者ニーズに沿った運行ダイヤの見直しを行う必要がある。
　このことから、平成30年2月に「青森市交通事業経営改善計画～チャレンジプラン2017～」を策定し、今、できるところは速やかに取り組むとともに、市民の足としてのバス交通を将来にわたっても維持していくための新たな取組を進めており、これらの取組の結果を踏まえ、令和2年度中に経営戦略し経営健全化へ取り組んでいくこととしている。</t>
    <rPh sb="1" eb="3">
      <t>ホンシ</t>
    </rPh>
    <rPh sb="4" eb="7">
      <t>ジドウシャ</t>
    </rPh>
    <rPh sb="7" eb="9">
      <t>ウンソウ</t>
    </rPh>
    <rPh sb="9" eb="11">
      <t>ジギョウ</t>
    </rPh>
    <rPh sb="14" eb="17">
      <t>ジンケンヒ</t>
    </rPh>
    <rPh sb="18" eb="19">
      <t>タカ</t>
    </rPh>
    <rPh sb="22" eb="24">
      <t>イッパン</t>
    </rPh>
    <rPh sb="24" eb="26">
      <t>カイケイ</t>
    </rPh>
    <rPh sb="29" eb="31">
      <t>クリイレ</t>
    </rPh>
    <rPh sb="31" eb="32">
      <t>キン</t>
    </rPh>
    <rPh sb="34" eb="37">
      <t>イゾンド</t>
    </rPh>
    <rPh sb="38" eb="39">
      <t>タカ</t>
    </rPh>
    <rPh sb="40" eb="42">
      <t>ジョウキョウ</t>
    </rPh>
    <rPh sb="52" eb="54">
      <t>カダイ</t>
    </rPh>
    <rPh sb="54" eb="56">
      <t>カイケツ</t>
    </rPh>
    <rPh sb="57" eb="58">
      <t>ム</t>
    </rPh>
    <rPh sb="61" eb="63">
      <t>ミンカン</t>
    </rPh>
    <rPh sb="63" eb="65">
      <t>カツリョク</t>
    </rPh>
    <rPh sb="66" eb="68">
      <t>カツヨウ</t>
    </rPh>
    <rPh sb="69" eb="71">
      <t>スイシン</t>
    </rPh>
    <rPh sb="75" eb="77">
      <t>ウンコウ</t>
    </rPh>
    <rPh sb="78" eb="81">
      <t>コウリツカ</t>
    </rPh>
    <rPh sb="82" eb="85">
      <t>ジンケンヒ</t>
    </rPh>
    <rPh sb="86" eb="88">
      <t>ヨクセイ</t>
    </rPh>
    <rPh sb="90" eb="92">
      <t>ケイヒ</t>
    </rPh>
    <rPh sb="92" eb="94">
      <t>サクゲン</t>
    </rPh>
    <rPh sb="95" eb="96">
      <t>ト</t>
    </rPh>
    <rPh sb="97" eb="98">
      <t>ク</t>
    </rPh>
    <rPh sb="104" eb="107">
      <t>リヨウシャ</t>
    </rPh>
    <rPh sb="114" eb="116">
      <t>ウンコウ</t>
    </rPh>
    <rPh sb="120" eb="122">
      <t>ミナオ</t>
    </rPh>
    <rPh sb="124" eb="125">
      <t>オコナ</t>
    </rPh>
    <rPh sb="126" eb="128">
      <t>ヒツヨウ</t>
    </rPh>
    <rPh sb="141" eb="143">
      <t>ヘイセイ</t>
    </rPh>
    <rPh sb="145" eb="146">
      <t>ネン</t>
    </rPh>
    <rPh sb="147" eb="148">
      <t>ガツ</t>
    </rPh>
    <rPh sb="150" eb="153">
      <t>アオモリシ</t>
    </rPh>
    <rPh sb="153" eb="155">
      <t>コウツウ</t>
    </rPh>
    <rPh sb="155" eb="157">
      <t>ジギョウ</t>
    </rPh>
    <rPh sb="157" eb="159">
      <t>ケイエイ</t>
    </rPh>
    <rPh sb="159" eb="161">
      <t>カイゼン</t>
    </rPh>
    <rPh sb="161" eb="163">
      <t>ケイカク</t>
    </rPh>
    <rPh sb="179" eb="181">
      <t>サクテイ</t>
    </rPh>
    <rPh sb="183" eb="184">
      <t>イマ</t>
    </rPh>
    <rPh sb="192" eb="193">
      <t>スミ</t>
    </rPh>
    <rPh sb="196" eb="197">
      <t>ト</t>
    </rPh>
    <rPh sb="198" eb="199">
      <t>ク</t>
    </rPh>
    <rPh sb="205" eb="207">
      <t>シミン</t>
    </rPh>
    <rPh sb="208" eb="209">
      <t>アシ</t>
    </rPh>
    <rPh sb="215" eb="217">
      <t>コウツウ</t>
    </rPh>
    <rPh sb="218" eb="220">
      <t>ショウライ</t>
    </rPh>
    <rPh sb="226" eb="228">
      <t>イジ</t>
    </rPh>
    <rPh sb="235" eb="236">
      <t>アラ</t>
    </rPh>
    <rPh sb="238" eb="240">
      <t>トリクミ</t>
    </rPh>
    <rPh sb="241" eb="242">
      <t>スス</t>
    </rPh>
    <rPh sb="251" eb="252">
      <t>ト</t>
    </rPh>
    <rPh sb="252" eb="253">
      <t>ク</t>
    </rPh>
    <rPh sb="254" eb="256">
      <t>ケッカ</t>
    </rPh>
    <rPh sb="257" eb="258">
      <t>フ</t>
    </rPh>
    <rPh sb="261" eb="263">
      <t>レイワ</t>
    </rPh>
    <rPh sb="264" eb="266">
      <t>ネンド</t>
    </rPh>
    <rPh sb="266" eb="267">
      <t>チュウ</t>
    </rPh>
    <rPh sb="268" eb="270">
      <t>ケイエイ</t>
    </rPh>
    <rPh sb="270" eb="272">
      <t>センリャク</t>
    </rPh>
    <rPh sb="273" eb="275">
      <t>ケイエイ</t>
    </rPh>
    <rPh sb="275" eb="278">
      <t>ケンゼンカ</t>
    </rPh>
    <rPh sb="279" eb="280">
      <t>ト</t>
    </rPh>
    <rPh sb="281" eb="282">
      <t>ク</t>
    </rPh>
    <phoneticPr fontId="3"/>
  </si>
  <si>
    <t>　本市の走行キロ当たりの収入（表①）は、運送収益の減少などにより、前年度と比較して悪化している。
　また、走行キロ当たりの運送原価（表②）は、燃料単価上昇などにより費用が増となったものの、社会実験運行の実施により実車走行キロも増加したことから、前年度と比較して改善したが、民間事業者と比較すると2倍以上となっており、より一層の運行経費の抑制が課題となっている。
　走行キロ当たりの人件費（表③）についても改善はしているものの、人件費が民間事業者と比較して多額となっていることから、人件費をはじめとする運行経費の抑制に向け、民間活力の活用を推進していく必要がある。
　乗車効率（表④）は、前年度と比較して悪化し、公営企業平均値も下回っていることから、多様な利用者ニーズの把握に努めながら、より利便性が高く効率的なバス運行を行うため、運行ダイヤの見直しを進めていく必要がある。</t>
    <rPh sb="1" eb="3">
      <t>ホンシ</t>
    </rPh>
    <rPh sb="4" eb="6">
      <t>ソウコウ</t>
    </rPh>
    <rPh sb="8" eb="9">
      <t>ア</t>
    </rPh>
    <rPh sb="12" eb="14">
      <t>シュウニュウ</t>
    </rPh>
    <rPh sb="15" eb="16">
      <t>ヒョウ</t>
    </rPh>
    <rPh sb="20" eb="22">
      <t>ウンソウ</t>
    </rPh>
    <rPh sb="22" eb="24">
      <t>シュウエキ</t>
    </rPh>
    <rPh sb="25" eb="27">
      <t>ゲンショウ</t>
    </rPh>
    <rPh sb="33" eb="36">
      <t>ゼンネンド</t>
    </rPh>
    <rPh sb="37" eb="39">
      <t>ヒカク</t>
    </rPh>
    <rPh sb="41" eb="43">
      <t>アッカ</t>
    </rPh>
    <rPh sb="53" eb="55">
      <t>ソウコウ</t>
    </rPh>
    <rPh sb="57" eb="58">
      <t>ア</t>
    </rPh>
    <rPh sb="61" eb="63">
      <t>ウンソウ</t>
    </rPh>
    <rPh sb="63" eb="65">
      <t>ゲンカ</t>
    </rPh>
    <rPh sb="66" eb="67">
      <t>ヒョウ</t>
    </rPh>
    <rPh sb="94" eb="96">
      <t>シャカイ</t>
    </rPh>
    <rPh sb="96" eb="98">
      <t>ジッケン</t>
    </rPh>
    <rPh sb="98" eb="100">
      <t>ウンコウ</t>
    </rPh>
    <rPh sb="101" eb="103">
      <t>ジッシ</t>
    </rPh>
    <rPh sb="122" eb="125">
      <t>ゼンネンド</t>
    </rPh>
    <rPh sb="126" eb="128">
      <t>ヒカク</t>
    </rPh>
    <rPh sb="130" eb="132">
      <t>カイゼン</t>
    </rPh>
    <rPh sb="136" eb="138">
      <t>ミンカン</t>
    </rPh>
    <rPh sb="138" eb="141">
      <t>ジギョウシャ</t>
    </rPh>
    <rPh sb="142" eb="144">
      <t>ヒカク</t>
    </rPh>
    <rPh sb="148" eb="149">
      <t>バイ</t>
    </rPh>
    <rPh sb="149" eb="151">
      <t>イジョウ</t>
    </rPh>
    <rPh sb="160" eb="162">
      <t>イッソウ</t>
    </rPh>
    <rPh sb="163" eb="165">
      <t>ウンコウ</t>
    </rPh>
    <rPh sb="165" eb="167">
      <t>ケイヒ</t>
    </rPh>
    <rPh sb="168" eb="170">
      <t>ヨクセイ</t>
    </rPh>
    <rPh sb="171" eb="173">
      <t>カダイ</t>
    </rPh>
    <rPh sb="182" eb="184">
      <t>ソウコウ</t>
    </rPh>
    <rPh sb="186" eb="187">
      <t>ア</t>
    </rPh>
    <rPh sb="190" eb="193">
      <t>ジンケンヒ</t>
    </rPh>
    <rPh sb="194" eb="195">
      <t>ヒョウ</t>
    </rPh>
    <rPh sb="202" eb="204">
      <t>カイゼン</t>
    </rPh>
    <rPh sb="213" eb="216">
      <t>ジンケンヒ</t>
    </rPh>
    <rPh sb="217" eb="219">
      <t>ミンカン</t>
    </rPh>
    <rPh sb="219" eb="222">
      <t>ジギョウシャ</t>
    </rPh>
    <rPh sb="223" eb="225">
      <t>ヒカク</t>
    </rPh>
    <rPh sb="227" eb="229">
      <t>タガク</t>
    </rPh>
    <rPh sb="240" eb="243">
      <t>ジンケンヒ</t>
    </rPh>
    <rPh sb="250" eb="252">
      <t>ウンコウ</t>
    </rPh>
    <rPh sb="252" eb="254">
      <t>ケイヒ</t>
    </rPh>
    <rPh sb="255" eb="257">
      <t>ヨクセイ</t>
    </rPh>
    <rPh sb="258" eb="259">
      <t>ム</t>
    </rPh>
    <rPh sb="261" eb="263">
      <t>ミンカン</t>
    </rPh>
    <rPh sb="263" eb="265">
      <t>カツリョク</t>
    </rPh>
    <rPh sb="266" eb="268">
      <t>カツヨウ</t>
    </rPh>
    <rPh sb="269" eb="271">
      <t>スイシン</t>
    </rPh>
    <rPh sb="275" eb="277">
      <t>ヒツヨウ</t>
    </rPh>
    <rPh sb="283" eb="285">
      <t>ジョウシャ</t>
    </rPh>
    <rPh sb="285" eb="287">
      <t>コウリツ</t>
    </rPh>
    <rPh sb="288" eb="289">
      <t>ヒョウ</t>
    </rPh>
    <rPh sb="324" eb="326">
      <t>タヨウ</t>
    </rPh>
    <rPh sb="334" eb="336">
      <t>ハアク</t>
    </rPh>
    <rPh sb="337" eb="338">
      <t>ツト</t>
    </rPh>
    <rPh sb="345" eb="348">
      <t>リベンセイ</t>
    </rPh>
    <rPh sb="349" eb="350">
      <t>タカ</t>
    </rPh>
    <rPh sb="351" eb="354">
      <t>コウリツテキ</t>
    </rPh>
    <rPh sb="357" eb="359">
      <t>ウンコウ</t>
    </rPh>
    <rPh sb="360" eb="361">
      <t>オコナ</t>
    </rPh>
    <rPh sb="365" eb="367">
      <t>ウンコウ</t>
    </rPh>
    <rPh sb="371" eb="373">
      <t>ミナオ</t>
    </rPh>
    <rPh sb="375" eb="376">
      <t>スス</t>
    </rPh>
    <rPh sb="380" eb="382">
      <t>ヒツヨウ</t>
    </rPh>
    <phoneticPr fontId="3"/>
  </si>
  <si>
    <t>　本市においては、運送収益が前年度と比較して8.9％減少したことから、経常収支比率（表①）、営業収支比率（表②）ともに前年度と比較して悪化しており、営業収益で営業費用を賄えていない状況にある。
　このような状況を踏まえ、毎年度、一般会計から多額の補助金を繰り入れしている状況にあり、利用者1回当たり他会計負担額（表⑤）、利用者1回当たり運行経費（表⑥）ともに、公営企業平均値を上回っており、他会計負担比率（表⑦）については、公営企業平均値を下回ったものの、一定の一般会計からの補助金に支えられている状況にある。
　また、近年、車両の老朽化に伴い継続して車両更新を行っており、企業債残高料金収入比率（表⑧）が増加傾向にあることなどから、今後も厳しい経営環境が続くものと見込まれる。</t>
    <rPh sb="1" eb="3">
      <t>ホンシ</t>
    </rPh>
    <rPh sb="9" eb="11">
      <t>ウンソウ</t>
    </rPh>
    <rPh sb="11" eb="13">
      <t>シュウエキ</t>
    </rPh>
    <rPh sb="14" eb="17">
      <t>ゼンネンド</t>
    </rPh>
    <rPh sb="18" eb="20">
      <t>ヒカク</t>
    </rPh>
    <rPh sb="26" eb="28">
      <t>ゲンショウ</t>
    </rPh>
    <rPh sb="35" eb="37">
      <t>ケイジョウ</t>
    </rPh>
    <rPh sb="37" eb="39">
      <t>シュウシ</t>
    </rPh>
    <rPh sb="39" eb="41">
      <t>ヒリツ</t>
    </rPh>
    <rPh sb="42" eb="43">
      <t>ヒョウ</t>
    </rPh>
    <rPh sb="46" eb="48">
      <t>エイギョウ</t>
    </rPh>
    <rPh sb="48" eb="50">
      <t>シュウシ</t>
    </rPh>
    <rPh sb="50" eb="52">
      <t>ヒリツ</t>
    </rPh>
    <rPh sb="53" eb="54">
      <t>ヒョウ</t>
    </rPh>
    <rPh sb="59" eb="62">
      <t>ゼンネンド</t>
    </rPh>
    <rPh sb="63" eb="65">
      <t>ヒカク</t>
    </rPh>
    <rPh sb="67" eb="69">
      <t>アッカ</t>
    </rPh>
    <rPh sb="74" eb="76">
      <t>エイギョウ</t>
    </rPh>
    <rPh sb="76" eb="78">
      <t>シュウエキ</t>
    </rPh>
    <rPh sb="79" eb="81">
      <t>エイギョウ</t>
    </rPh>
    <rPh sb="81" eb="83">
      <t>ヒヨウ</t>
    </rPh>
    <rPh sb="84" eb="85">
      <t>マカナ</t>
    </rPh>
    <rPh sb="90" eb="92">
      <t>ジョウキョウ</t>
    </rPh>
    <rPh sb="103" eb="105">
      <t>ジョウキョウ</t>
    </rPh>
    <rPh sb="106" eb="107">
      <t>フ</t>
    </rPh>
    <rPh sb="110" eb="113">
      <t>マイネンド</t>
    </rPh>
    <rPh sb="114" eb="116">
      <t>イッパン</t>
    </rPh>
    <rPh sb="116" eb="118">
      <t>カイケイ</t>
    </rPh>
    <rPh sb="120" eb="122">
      <t>タガク</t>
    </rPh>
    <rPh sb="123" eb="126">
      <t>ホジョキン</t>
    </rPh>
    <rPh sb="141" eb="144">
      <t>リヨウシャ</t>
    </rPh>
    <rPh sb="145" eb="146">
      <t>カイ</t>
    </rPh>
    <rPh sb="146" eb="147">
      <t>ア</t>
    </rPh>
    <rPh sb="149" eb="150">
      <t>ホカ</t>
    </rPh>
    <rPh sb="150" eb="152">
      <t>カイケイ</t>
    </rPh>
    <rPh sb="152" eb="154">
      <t>フタン</t>
    </rPh>
    <rPh sb="154" eb="155">
      <t>ガク</t>
    </rPh>
    <rPh sb="156" eb="157">
      <t>ヒョウ</t>
    </rPh>
    <rPh sb="160" eb="163">
      <t>リヨウシャ</t>
    </rPh>
    <rPh sb="164" eb="165">
      <t>カイ</t>
    </rPh>
    <rPh sb="165" eb="166">
      <t>ア</t>
    </rPh>
    <rPh sb="168" eb="170">
      <t>ウンコウ</t>
    </rPh>
    <rPh sb="170" eb="172">
      <t>ケイヒ</t>
    </rPh>
    <rPh sb="173" eb="174">
      <t>ヒョウ</t>
    </rPh>
    <rPh sb="180" eb="182">
      <t>コウエイ</t>
    </rPh>
    <rPh sb="182" eb="184">
      <t>キギョウ</t>
    </rPh>
    <rPh sb="184" eb="187">
      <t>ヘイキンチ</t>
    </rPh>
    <rPh sb="188" eb="190">
      <t>ウワマワ</t>
    </rPh>
    <rPh sb="195" eb="196">
      <t>ホカ</t>
    </rPh>
    <rPh sb="196" eb="198">
      <t>カイケイ</t>
    </rPh>
    <rPh sb="198" eb="200">
      <t>フタン</t>
    </rPh>
    <rPh sb="200" eb="202">
      <t>ヒリツ</t>
    </rPh>
    <rPh sb="203" eb="204">
      <t>ヒョウ</t>
    </rPh>
    <rPh sb="212" eb="214">
      <t>コウエイ</t>
    </rPh>
    <rPh sb="214" eb="216">
      <t>キギョウ</t>
    </rPh>
    <rPh sb="216" eb="219">
      <t>ヘイキンチ</t>
    </rPh>
    <rPh sb="220" eb="222">
      <t>シタマワ</t>
    </rPh>
    <rPh sb="228" eb="230">
      <t>イッテイ</t>
    </rPh>
    <rPh sb="249" eb="251">
      <t>ジョウキョウ</t>
    </rPh>
    <rPh sb="260" eb="262">
      <t>キンネン</t>
    </rPh>
    <rPh sb="263" eb="265">
      <t>シャリョウ</t>
    </rPh>
    <rPh sb="266" eb="269">
      <t>ロウキュウカ</t>
    </rPh>
    <rPh sb="270" eb="271">
      <t>トモナ</t>
    </rPh>
    <rPh sb="272" eb="274">
      <t>ケイゾク</t>
    </rPh>
    <rPh sb="276" eb="278">
      <t>シャリョウ</t>
    </rPh>
    <rPh sb="278" eb="280">
      <t>コウシン</t>
    </rPh>
    <rPh sb="281" eb="282">
      <t>オコナ</t>
    </rPh>
    <rPh sb="287" eb="289">
      <t>キギョウ</t>
    </rPh>
    <rPh sb="289" eb="290">
      <t>サイ</t>
    </rPh>
    <rPh sb="290" eb="292">
      <t>ザンダカ</t>
    </rPh>
    <rPh sb="292" eb="294">
      <t>リョウキン</t>
    </rPh>
    <rPh sb="294" eb="296">
      <t>シュウニュウ</t>
    </rPh>
    <rPh sb="296" eb="298">
      <t>ヒリツ</t>
    </rPh>
    <rPh sb="299" eb="300">
      <t>ヒョウ</t>
    </rPh>
    <rPh sb="303" eb="305">
      <t>ゾウカ</t>
    </rPh>
    <rPh sb="305" eb="307">
      <t>ケイコウ</t>
    </rPh>
    <rPh sb="317" eb="319">
      <t>コンゴ</t>
    </rPh>
    <rPh sb="320" eb="321">
      <t>キビ</t>
    </rPh>
    <rPh sb="323" eb="325">
      <t>ケイエイ</t>
    </rPh>
    <rPh sb="325" eb="327">
      <t>カンキョウ</t>
    </rPh>
    <rPh sb="328" eb="329">
      <t>ツヅ</t>
    </rPh>
    <rPh sb="333" eb="335">
      <t>ミコ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</si>
</sst>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179"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79" fontId="4" fillId="0" borderId="5" xfId="0" applyNumberFormat="1" applyFont="1" applyBorder="1" applyAlignment="1">
      <alignment vertical="center" shrinkToFit="1"/>
    </xf>
    <xf numFmtId="182"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0" fontId="11" fillId="0" borderId="27" xfId="0" applyNumberFormat="1" applyFont="1" applyBorder="1" applyAlignment="1">
      <alignment horizontal="center" vertical="center" shrinkToFit="1"/>
    </xf>
    <xf numFmtId="182"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0" fontId="4" fillId="0" borderId="27" xfId="0" applyNumberFormat="1" applyFont="1" applyBorder="1" applyAlignment="1">
      <alignment horizontal="center" vertical="center" wrapText="1"/>
    </xf>
    <xf numFmtId="182"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0" fontId="4" fillId="0" borderId="27" xfId="0" applyNumberFormat="1" applyFont="1" applyBorder="1" applyAlignment="1">
      <alignment horizontal="center" vertical="center"/>
    </xf>
    <xf numFmtId="0" fontId="19" fillId="0" borderId="0" xfId="0" applyFont="1">
      <alignment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xf numFmtId="179" fontId="4" fillId="0" borderId="2"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4" fillId="0" borderId="5" xfId="0" applyNumberFormat="1" applyFont="1" applyBorder="1" applyAlignment="1" applyProtection="1">
      <alignment horizontal="center" vertical="center" shrinkToFit="1"/>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178" fontId="2" fillId="2" borderId="2" xfId="0" applyNumberFormat="1" applyFont="1" applyFill="1" applyBorder="1" applyAlignment="1">
      <alignment horizontal="center" vertical="center" shrinkToFit="1"/>
    </xf>
    <xf numFmtId="178" fontId="2" fillId="2" borderId="3" xfId="0" applyNumberFormat="1" applyFont="1" applyFill="1" applyBorder="1" applyAlignment="1">
      <alignment horizontal="center" vertical="center" shrinkToFit="1"/>
    </xf>
    <xf numFmtId="178" fontId="2" fillId="2" borderId="4" xfId="0" applyNumberFormat="1" applyFont="1" applyFill="1" applyBorder="1" applyAlignment="1">
      <alignment horizontal="center" vertical="center" shrinkToFit="1"/>
    </xf>
    <xf numFmtId="179" fontId="4" fillId="0" borderId="3" xfId="0" applyNumberFormat="1" applyFont="1" applyFill="1" applyBorder="1" applyAlignment="1" applyProtection="1">
      <alignment horizontal="center" vertical="center" shrinkToFit="1"/>
      <protection hidden="1"/>
    </xf>
    <xf numFmtId="179" fontId="4" fillId="0" borderId="4" xfId="0" applyNumberFormat="1" applyFont="1" applyFill="1" applyBorder="1" applyAlignment="1" applyProtection="1">
      <alignment horizontal="center" vertical="center" shrinkToFit="1"/>
      <protection hidden="1"/>
    </xf>
    <xf numFmtId="179" fontId="4" fillId="0"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41640</c:v>
                </c:pt>
                <c:pt idx="1">
                  <c:v>42005</c:v>
                </c:pt>
                <c:pt idx="2">
                  <c:v>42370</c:v>
                </c:pt>
                <c:pt idx="3">
                  <c:v>42736</c:v>
                </c:pt>
                <c:pt idx="4">
                  <c:v>43101</c:v>
                </c:pt>
              </c:numCache>
            </c:numRef>
          </c:cat>
          <c:val>
            <c:numRef>
              <c:f>データ!$AK$18:$AO$18</c:f>
              <c:numCache>
                <c:formatCode>#,##0.0;"▲ "#,##0.0</c:formatCode>
                <c:ptCount val="5"/>
                <c:pt idx="0">
                  <c:v>97.5</c:v>
                </c:pt>
                <c:pt idx="1">
                  <c:v>105.9</c:v>
                </c:pt>
                <c:pt idx="2">
                  <c:v>98.6</c:v>
                </c:pt>
                <c:pt idx="3">
                  <c:v>100.6</c:v>
                </c:pt>
                <c:pt idx="4">
                  <c:v>92.7</c:v>
                </c:pt>
              </c:numCache>
            </c:numRef>
          </c:val>
          <c:extLst xmlns:c16r2="http://schemas.microsoft.com/office/drawing/2015/06/chart">
            <c:ext xmlns:c16="http://schemas.microsoft.com/office/drawing/2014/chart" uri="{C3380CC4-5D6E-409C-BE32-E72D297353CC}">
              <c16:uniqueId val="{00000000-6478-4568-B015-BF1B73219852}"/>
            </c:ext>
          </c:extLst>
        </c:ser>
        <c:dLbls>
          <c:showLegendKey val="0"/>
          <c:showVal val="0"/>
          <c:showCatName val="0"/>
          <c:showSerName val="0"/>
          <c:showPercent val="0"/>
          <c:showBubbleSize val="0"/>
        </c:dLbls>
        <c:gapWidth val="180"/>
        <c:overlap val="-90"/>
        <c:axId val="429241968"/>
        <c:axId val="436734456"/>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41640</c:v>
                </c:pt>
                <c:pt idx="1">
                  <c:v>42005</c:v>
                </c:pt>
                <c:pt idx="2">
                  <c:v>42370</c:v>
                </c:pt>
                <c:pt idx="3">
                  <c:v>42736</c:v>
                </c:pt>
                <c:pt idx="4">
                  <c:v>43101</c:v>
                </c:pt>
              </c:numCache>
            </c:numRef>
          </c:cat>
          <c:val>
            <c:numRef>
              <c:f>データ!$AK$19:$AO$19</c:f>
              <c:numCache>
                <c:formatCode>#,##0.0;"▲ "#,##0.0</c:formatCode>
                <c:ptCount val="5"/>
                <c:pt idx="0">
                  <c:v>102.8</c:v>
                </c:pt>
                <c:pt idx="1">
                  <c:v>104.1</c:v>
                </c:pt>
                <c:pt idx="2">
                  <c:v>103.5</c:v>
                </c:pt>
                <c:pt idx="3">
                  <c:v>103.3</c:v>
                </c:pt>
                <c:pt idx="4">
                  <c:v>102.4</c:v>
                </c:pt>
              </c:numCache>
            </c:numRef>
          </c:val>
          <c:smooth val="0"/>
          <c:extLst xmlns:c16r2="http://schemas.microsoft.com/office/drawing/2015/06/chart">
            <c:ext xmlns:c16="http://schemas.microsoft.com/office/drawing/2014/chart" uri="{C3380CC4-5D6E-409C-BE32-E72D297353CC}">
              <c16:uniqueId val="{00000001-6478-4568-B015-BF1B73219852}"/>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41640</c:v>
                </c:pt>
                <c:pt idx="1">
                  <c:v>42005</c:v>
                </c:pt>
                <c:pt idx="2">
                  <c:v>42370</c:v>
                </c:pt>
                <c:pt idx="3">
                  <c:v>42736</c:v>
                </c:pt>
                <c:pt idx="4">
                  <c:v>43101</c:v>
                </c:pt>
              </c:numCache>
            </c:numRef>
          </c:cat>
          <c:val>
            <c:numRef>
              <c:f>データ!$AK$20:$AO$20</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6478-4568-B015-BF1B73219852}"/>
            </c:ext>
          </c:extLst>
        </c:ser>
        <c:dLbls>
          <c:showLegendKey val="0"/>
          <c:showVal val="0"/>
          <c:showCatName val="0"/>
          <c:showSerName val="0"/>
          <c:showPercent val="0"/>
          <c:showBubbleSize val="0"/>
        </c:dLbls>
        <c:marker val="1"/>
        <c:smooth val="0"/>
        <c:axId val="429241968"/>
        <c:axId val="436734456"/>
      </c:lineChart>
      <c:catAx>
        <c:axId val="429241968"/>
        <c:scaling>
          <c:orientation val="minMax"/>
        </c:scaling>
        <c:delete val="0"/>
        <c:axPos val="b"/>
        <c:numFmt formatCode="ge" sourceLinked="1"/>
        <c:majorTickMark val="none"/>
        <c:minorTickMark val="none"/>
        <c:tickLblPos val="none"/>
        <c:crossAx val="436734456"/>
        <c:crosses val="autoZero"/>
        <c:auto val="0"/>
        <c:lblAlgn val="ctr"/>
        <c:lblOffset val="100"/>
        <c:noMultiLvlLbl val="1"/>
      </c:catAx>
      <c:valAx>
        <c:axId val="436734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924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41640</c:v>
                </c:pt>
                <c:pt idx="1">
                  <c:v>42005</c:v>
                </c:pt>
                <c:pt idx="2">
                  <c:v>42370</c:v>
                </c:pt>
                <c:pt idx="3">
                  <c:v>42736</c:v>
                </c:pt>
                <c:pt idx="4">
                  <c:v>43101</c:v>
                </c:pt>
              </c:numCache>
            </c:numRef>
          </c:cat>
          <c:val>
            <c:numRef>
              <c:f>データ!$EA$17:$EE$17</c:f>
              <c:numCache>
                <c:formatCode>#,##0.00;"▲ "#,##0.00</c:formatCode>
                <c:ptCount val="5"/>
                <c:pt idx="0">
                  <c:v>485.57</c:v>
                </c:pt>
                <c:pt idx="1">
                  <c:v>478.26</c:v>
                </c:pt>
                <c:pt idx="2">
                  <c:v>481.31</c:v>
                </c:pt>
                <c:pt idx="3">
                  <c:v>497.07</c:v>
                </c:pt>
                <c:pt idx="4">
                  <c:v>482.43</c:v>
                </c:pt>
              </c:numCache>
            </c:numRef>
          </c:val>
          <c:extLst xmlns:c16r2="http://schemas.microsoft.com/office/drawing/2015/06/chart">
            <c:ext xmlns:c16="http://schemas.microsoft.com/office/drawing/2014/chart" uri="{C3380CC4-5D6E-409C-BE32-E72D297353CC}">
              <c16:uniqueId val="{00000000-9B74-4F81-8577-122F08A7C0BF}"/>
            </c:ext>
          </c:extLst>
        </c:ser>
        <c:dLbls>
          <c:showLegendKey val="0"/>
          <c:showVal val="0"/>
          <c:showCatName val="0"/>
          <c:showSerName val="0"/>
          <c:showPercent val="0"/>
          <c:showBubbleSize val="0"/>
        </c:dLbls>
        <c:gapWidth val="180"/>
        <c:overlap val="-90"/>
        <c:axId val="431986136"/>
        <c:axId val="431983784"/>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41640</c:v>
                </c:pt>
                <c:pt idx="1">
                  <c:v>42005</c:v>
                </c:pt>
                <c:pt idx="2">
                  <c:v>42370</c:v>
                </c:pt>
                <c:pt idx="3">
                  <c:v>42736</c:v>
                </c:pt>
                <c:pt idx="4">
                  <c:v>43101</c:v>
                </c:pt>
              </c:numCache>
            </c:numRef>
          </c:cat>
          <c:val>
            <c:numRef>
              <c:f>データ!$EA$18:$EE$18</c:f>
              <c:numCache>
                <c:formatCode>#,##0.00;"▲ "#,##0.00</c:formatCode>
                <c:ptCount val="5"/>
                <c:pt idx="0">
                  <c:v>247.65</c:v>
                </c:pt>
                <c:pt idx="1">
                  <c:v>251.2</c:v>
                </c:pt>
                <c:pt idx="2">
                  <c:v>255.17</c:v>
                </c:pt>
                <c:pt idx="3">
                  <c:v>248.24</c:v>
                </c:pt>
                <c:pt idx="4">
                  <c:v>249.59</c:v>
                </c:pt>
              </c:numCache>
            </c:numRef>
          </c:val>
          <c:smooth val="0"/>
          <c:extLst xmlns:c16r2="http://schemas.microsoft.com/office/drawing/2015/06/chart">
            <c:ext xmlns:c16="http://schemas.microsoft.com/office/drawing/2014/chart" uri="{C3380CC4-5D6E-409C-BE32-E72D297353CC}">
              <c16:uniqueId val="{00000001-9B74-4F81-8577-122F08A7C0BF}"/>
            </c:ext>
          </c:extLst>
        </c:ser>
        <c:dLbls>
          <c:showLegendKey val="0"/>
          <c:showVal val="0"/>
          <c:showCatName val="0"/>
          <c:showSerName val="0"/>
          <c:showPercent val="0"/>
          <c:showBubbleSize val="0"/>
        </c:dLbls>
        <c:marker val="1"/>
        <c:smooth val="0"/>
        <c:axId val="431986136"/>
        <c:axId val="431983784"/>
      </c:lineChart>
      <c:catAx>
        <c:axId val="431986136"/>
        <c:scaling>
          <c:orientation val="minMax"/>
        </c:scaling>
        <c:delete val="0"/>
        <c:axPos val="b"/>
        <c:numFmt formatCode="ge" sourceLinked="1"/>
        <c:majorTickMark val="none"/>
        <c:minorTickMark val="none"/>
        <c:tickLblPos val="none"/>
        <c:crossAx val="431983784"/>
        <c:crosses val="autoZero"/>
        <c:auto val="0"/>
        <c:lblAlgn val="ctr"/>
        <c:lblOffset val="100"/>
        <c:noMultiLvlLbl val="1"/>
      </c:catAx>
      <c:valAx>
        <c:axId val="43198378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1986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41640</c:v>
                </c:pt>
                <c:pt idx="1">
                  <c:v>42005</c:v>
                </c:pt>
                <c:pt idx="2">
                  <c:v>42370</c:v>
                </c:pt>
                <c:pt idx="3">
                  <c:v>42736</c:v>
                </c:pt>
                <c:pt idx="4">
                  <c:v>43101</c:v>
                </c:pt>
              </c:numCache>
            </c:numRef>
          </c:cat>
          <c:val>
            <c:numRef>
              <c:f>データ!$FE$17:$FI$17</c:f>
              <c:numCache>
                <c:formatCode>#,##0.0;"▲ "#,##0.0</c:formatCode>
                <c:ptCount val="5"/>
                <c:pt idx="0">
                  <c:v>13.6</c:v>
                </c:pt>
                <c:pt idx="1">
                  <c:v>14</c:v>
                </c:pt>
                <c:pt idx="2">
                  <c:v>13.8</c:v>
                </c:pt>
                <c:pt idx="3">
                  <c:v>14.2</c:v>
                </c:pt>
                <c:pt idx="4">
                  <c:v>13.6</c:v>
                </c:pt>
              </c:numCache>
            </c:numRef>
          </c:val>
          <c:extLst xmlns:c16r2="http://schemas.microsoft.com/office/drawing/2015/06/chart">
            <c:ext xmlns:c16="http://schemas.microsoft.com/office/drawing/2014/chart" uri="{C3380CC4-5D6E-409C-BE32-E72D297353CC}">
              <c16:uniqueId val="{00000000-C519-433D-B15A-4A99EBF982FF}"/>
            </c:ext>
          </c:extLst>
        </c:ser>
        <c:dLbls>
          <c:showLegendKey val="0"/>
          <c:showVal val="0"/>
          <c:showCatName val="0"/>
          <c:showSerName val="0"/>
          <c:showPercent val="0"/>
          <c:showBubbleSize val="0"/>
        </c:dLbls>
        <c:gapWidth val="180"/>
        <c:overlap val="-90"/>
        <c:axId val="431985352"/>
        <c:axId val="431984176"/>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41640</c:v>
                </c:pt>
                <c:pt idx="1">
                  <c:v>42005</c:v>
                </c:pt>
                <c:pt idx="2">
                  <c:v>42370</c:v>
                </c:pt>
                <c:pt idx="3">
                  <c:v>42736</c:v>
                </c:pt>
                <c:pt idx="4">
                  <c:v>43101</c:v>
                </c:pt>
              </c:numCache>
            </c:numRef>
          </c:cat>
          <c:val>
            <c:numRef>
              <c:f>データ!$FE$18:$FI$18</c:f>
              <c:numCache>
                <c:formatCode>#,##0.0;"▲ "#,##0.0</c:formatCode>
                <c:ptCount val="5"/>
                <c:pt idx="0">
                  <c:v>17.399999999999999</c:v>
                </c:pt>
                <c:pt idx="1">
                  <c:v>17.7</c:v>
                </c:pt>
                <c:pt idx="2">
                  <c:v>18</c:v>
                </c:pt>
                <c:pt idx="3">
                  <c:v>18.399999999999999</c:v>
                </c:pt>
                <c:pt idx="4">
                  <c:v>18.3</c:v>
                </c:pt>
              </c:numCache>
            </c:numRef>
          </c:val>
          <c:smooth val="0"/>
          <c:extLst xmlns:c16r2="http://schemas.microsoft.com/office/drawing/2015/06/chart">
            <c:ext xmlns:c16="http://schemas.microsoft.com/office/drawing/2014/chart" uri="{C3380CC4-5D6E-409C-BE32-E72D297353CC}">
              <c16:uniqueId val="{00000001-C519-433D-B15A-4A99EBF982FF}"/>
            </c:ext>
          </c:extLst>
        </c:ser>
        <c:dLbls>
          <c:showLegendKey val="0"/>
          <c:showVal val="0"/>
          <c:showCatName val="0"/>
          <c:showSerName val="0"/>
          <c:showPercent val="0"/>
          <c:showBubbleSize val="0"/>
        </c:dLbls>
        <c:marker val="1"/>
        <c:smooth val="0"/>
        <c:axId val="431985352"/>
        <c:axId val="431984176"/>
      </c:lineChart>
      <c:catAx>
        <c:axId val="431985352"/>
        <c:scaling>
          <c:orientation val="minMax"/>
        </c:scaling>
        <c:delete val="0"/>
        <c:axPos val="b"/>
        <c:numFmt formatCode="ge" sourceLinked="1"/>
        <c:majorTickMark val="none"/>
        <c:minorTickMark val="none"/>
        <c:tickLblPos val="none"/>
        <c:crossAx val="431984176"/>
        <c:crosses val="autoZero"/>
        <c:auto val="0"/>
        <c:lblAlgn val="ctr"/>
        <c:lblOffset val="100"/>
        <c:noMultiLvlLbl val="1"/>
      </c:catAx>
      <c:valAx>
        <c:axId val="431984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198535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41640</c:v>
                </c:pt>
                <c:pt idx="1">
                  <c:v>42005</c:v>
                </c:pt>
                <c:pt idx="2">
                  <c:v>42370</c:v>
                </c:pt>
                <c:pt idx="3">
                  <c:v>42736</c:v>
                </c:pt>
                <c:pt idx="4">
                  <c:v>43101</c:v>
                </c:pt>
              </c:numCache>
            </c:numRef>
          </c:cat>
          <c:val>
            <c:numRef>
              <c:f>データ!$BR$17:$BV$17</c:f>
              <c:numCache>
                <c:formatCode>#,##0.0;"▲ "#,##0.0</c:formatCode>
                <c:ptCount val="5"/>
                <c:pt idx="0">
                  <c:v>115.3</c:v>
                </c:pt>
                <c:pt idx="1">
                  <c:v>116.9</c:v>
                </c:pt>
                <c:pt idx="2">
                  <c:v>114.6</c:v>
                </c:pt>
                <c:pt idx="3">
                  <c:v>102</c:v>
                </c:pt>
                <c:pt idx="4">
                  <c:v>115.1</c:v>
                </c:pt>
              </c:numCache>
            </c:numRef>
          </c:val>
          <c:extLst xmlns:c16r2="http://schemas.microsoft.com/office/drawing/2015/06/chart">
            <c:ext xmlns:c16="http://schemas.microsoft.com/office/drawing/2014/chart" uri="{C3380CC4-5D6E-409C-BE32-E72D297353CC}">
              <c16:uniqueId val="{00000000-0C14-4B7C-8492-57D5B2DFC247}"/>
            </c:ext>
          </c:extLst>
        </c:ser>
        <c:dLbls>
          <c:showLegendKey val="0"/>
          <c:showVal val="0"/>
          <c:showCatName val="0"/>
          <c:showSerName val="0"/>
          <c:showPercent val="0"/>
          <c:showBubbleSize val="0"/>
        </c:dLbls>
        <c:gapWidth val="180"/>
        <c:overlap val="-90"/>
        <c:axId val="431984568"/>
        <c:axId val="431984960"/>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41640</c:v>
                </c:pt>
                <c:pt idx="1">
                  <c:v>42005</c:v>
                </c:pt>
                <c:pt idx="2">
                  <c:v>42370</c:v>
                </c:pt>
                <c:pt idx="3">
                  <c:v>42736</c:v>
                </c:pt>
                <c:pt idx="4">
                  <c:v>43101</c:v>
                </c:pt>
              </c:numCache>
            </c:numRef>
          </c:cat>
          <c:val>
            <c:numRef>
              <c:f>データ!$BR$18:$BV$18</c:f>
              <c:numCache>
                <c:formatCode>#,##0.0;"▲ "#,##0.0</c:formatCode>
                <c:ptCount val="5"/>
                <c:pt idx="0">
                  <c:v>102.5</c:v>
                </c:pt>
                <c:pt idx="1">
                  <c:v>90.4</c:v>
                </c:pt>
                <c:pt idx="2">
                  <c:v>86.1</c:v>
                </c:pt>
                <c:pt idx="3">
                  <c:v>62.9</c:v>
                </c:pt>
                <c:pt idx="4">
                  <c:v>34.799999999999997</c:v>
                </c:pt>
              </c:numCache>
            </c:numRef>
          </c:val>
          <c:smooth val="0"/>
          <c:extLst xmlns:c16r2="http://schemas.microsoft.com/office/drawing/2015/06/chart">
            <c:ext xmlns:c16="http://schemas.microsoft.com/office/drawing/2014/chart" uri="{C3380CC4-5D6E-409C-BE32-E72D297353CC}">
              <c16:uniqueId val="{00000001-0C14-4B7C-8492-57D5B2DFC247}"/>
            </c:ext>
          </c:extLst>
        </c:ser>
        <c:dLbls>
          <c:showLegendKey val="0"/>
          <c:showVal val="0"/>
          <c:showCatName val="0"/>
          <c:showSerName val="0"/>
          <c:showPercent val="0"/>
          <c:showBubbleSize val="0"/>
        </c:dLbls>
        <c:marker val="1"/>
        <c:smooth val="0"/>
        <c:axId val="431984568"/>
        <c:axId val="431984960"/>
      </c:lineChart>
      <c:catAx>
        <c:axId val="431984568"/>
        <c:scaling>
          <c:orientation val="minMax"/>
        </c:scaling>
        <c:delete val="0"/>
        <c:axPos val="b"/>
        <c:numFmt formatCode="ge" sourceLinked="1"/>
        <c:majorTickMark val="none"/>
        <c:minorTickMark val="none"/>
        <c:tickLblPos val="none"/>
        <c:crossAx val="431984960"/>
        <c:crosses val="autoZero"/>
        <c:auto val="0"/>
        <c:lblAlgn val="ctr"/>
        <c:lblOffset val="100"/>
        <c:noMultiLvlLbl val="1"/>
      </c:catAx>
      <c:valAx>
        <c:axId val="431984960"/>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19845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41640</c:v>
                </c:pt>
                <c:pt idx="1">
                  <c:v>42005</c:v>
                </c:pt>
                <c:pt idx="2">
                  <c:v>42370</c:v>
                </c:pt>
                <c:pt idx="3">
                  <c:v>42736</c:v>
                </c:pt>
                <c:pt idx="4">
                  <c:v>43101</c:v>
                </c:pt>
              </c:numCache>
            </c:numRef>
          </c:cat>
          <c:val>
            <c:numRef>
              <c:f>データ!$AV$17:$AZ$17</c:f>
              <c:numCache>
                <c:formatCode>#,##0.0;"▲ "#,##0.0</c:formatCode>
                <c:ptCount val="5"/>
                <c:pt idx="0">
                  <c:v>84.5</c:v>
                </c:pt>
                <c:pt idx="1">
                  <c:v>87.4</c:v>
                </c:pt>
                <c:pt idx="2">
                  <c:v>83.3</c:v>
                </c:pt>
                <c:pt idx="3">
                  <c:v>87.7</c:v>
                </c:pt>
                <c:pt idx="4">
                  <c:v>79.599999999999994</c:v>
                </c:pt>
              </c:numCache>
            </c:numRef>
          </c:val>
          <c:extLst xmlns:c16r2="http://schemas.microsoft.com/office/drawing/2015/06/chart">
            <c:ext xmlns:c16="http://schemas.microsoft.com/office/drawing/2014/chart" uri="{C3380CC4-5D6E-409C-BE32-E72D297353CC}">
              <c16:uniqueId val="{00000000-78C7-459E-8072-92DF8832A252}"/>
            </c:ext>
          </c:extLst>
        </c:ser>
        <c:dLbls>
          <c:showLegendKey val="0"/>
          <c:showVal val="0"/>
          <c:showCatName val="0"/>
          <c:showSerName val="0"/>
          <c:showPercent val="0"/>
          <c:showBubbleSize val="0"/>
        </c:dLbls>
        <c:gapWidth val="180"/>
        <c:overlap val="-90"/>
        <c:axId val="436735240"/>
        <c:axId val="436733672"/>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41640</c:v>
                </c:pt>
                <c:pt idx="1">
                  <c:v>42005</c:v>
                </c:pt>
                <c:pt idx="2">
                  <c:v>42370</c:v>
                </c:pt>
                <c:pt idx="3">
                  <c:v>42736</c:v>
                </c:pt>
                <c:pt idx="4">
                  <c:v>43101</c:v>
                </c:pt>
              </c:numCache>
            </c:numRef>
          </c:cat>
          <c:val>
            <c:numRef>
              <c:f>データ!$AV$18:$AZ$18</c:f>
              <c:numCache>
                <c:formatCode>#,##0.0;"▲ "#,##0.0</c:formatCode>
                <c:ptCount val="5"/>
                <c:pt idx="0">
                  <c:v>93.3</c:v>
                </c:pt>
                <c:pt idx="1">
                  <c:v>95.5</c:v>
                </c:pt>
                <c:pt idx="2">
                  <c:v>94.2</c:v>
                </c:pt>
                <c:pt idx="3">
                  <c:v>94</c:v>
                </c:pt>
                <c:pt idx="4">
                  <c:v>93.2</c:v>
                </c:pt>
              </c:numCache>
            </c:numRef>
          </c:val>
          <c:smooth val="0"/>
          <c:extLst xmlns:c16r2="http://schemas.microsoft.com/office/drawing/2015/06/chart">
            <c:ext xmlns:c16="http://schemas.microsoft.com/office/drawing/2014/chart" uri="{C3380CC4-5D6E-409C-BE32-E72D297353CC}">
              <c16:uniqueId val="{00000001-78C7-459E-8072-92DF8832A252}"/>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41640</c:v>
                </c:pt>
                <c:pt idx="1">
                  <c:v>42005</c:v>
                </c:pt>
                <c:pt idx="2">
                  <c:v>42370</c:v>
                </c:pt>
                <c:pt idx="3">
                  <c:v>42736</c:v>
                </c:pt>
                <c:pt idx="4">
                  <c:v>43101</c:v>
                </c:pt>
              </c:numCache>
            </c:numRef>
          </c:cat>
          <c:val>
            <c:numRef>
              <c:f>データ!$AV$19:$AZ$19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78C7-459E-8072-92DF8832A252}"/>
            </c:ext>
          </c:extLst>
        </c:ser>
        <c:dLbls>
          <c:showLegendKey val="0"/>
          <c:showVal val="0"/>
          <c:showCatName val="0"/>
          <c:showSerName val="0"/>
          <c:showPercent val="0"/>
          <c:showBubbleSize val="0"/>
        </c:dLbls>
        <c:marker val="1"/>
        <c:smooth val="0"/>
        <c:axId val="436735240"/>
        <c:axId val="436733672"/>
      </c:lineChart>
      <c:catAx>
        <c:axId val="436735240"/>
        <c:scaling>
          <c:orientation val="minMax"/>
        </c:scaling>
        <c:delete val="0"/>
        <c:axPos val="b"/>
        <c:numFmt formatCode="ge" sourceLinked="1"/>
        <c:majorTickMark val="none"/>
        <c:minorTickMark val="none"/>
        <c:tickLblPos val="none"/>
        <c:crossAx val="436733672"/>
        <c:crosses val="autoZero"/>
        <c:auto val="0"/>
        <c:lblAlgn val="ctr"/>
        <c:lblOffset val="100"/>
        <c:noMultiLvlLbl val="1"/>
      </c:catAx>
      <c:valAx>
        <c:axId val="436733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67352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41640</c:v>
                </c:pt>
                <c:pt idx="1">
                  <c:v>42005</c:v>
                </c:pt>
                <c:pt idx="2">
                  <c:v>42370</c:v>
                </c:pt>
                <c:pt idx="3">
                  <c:v>42736</c:v>
                </c:pt>
                <c:pt idx="4">
                  <c:v>43101</c:v>
                </c:pt>
              </c:numCache>
            </c:numRef>
          </c:cat>
          <c:val>
            <c:numRef>
              <c:f>データ!$BG$17:$BK$17</c:f>
              <c:numCache>
                <c:formatCode>#,##0.0;"▲ "#,##0.0</c:formatCode>
                <c:ptCount val="5"/>
                <c:pt idx="0">
                  <c:v>20.3</c:v>
                </c:pt>
                <c:pt idx="1">
                  <c:v>34.4</c:v>
                </c:pt>
                <c:pt idx="2">
                  <c:v>44.4</c:v>
                </c:pt>
                <c:pt idx="3">
                  <c:v>56.1</c:v>
                </c:pt>
                <c:pt idx="4">
                  <c:v>39.299999999999997</c:v>
                </c:pt>
              </c:numCache>
            </c:numRef>
          </c:val>
          <c:extLst xmlns:c16r2="http://schemas.microsoft.com/office/drawing/2015/06/chart">
            <c:ext xmlns:c16="http://schemas.microsoft.com/office/drawing/2014/chart" uri="{C3380CC4-5D6E-409C-BE32-E72D297353CC}">
              <c16:uniqueId val="{00000000-2F29-4AD8-B488-34CBED569689}"/>
            </c:ext>
          </c:extLst>
        </c:ser>
        <c:dLbls>
          <c:showLegendKey val="0"/>
          <c:showVal val="0"/>
          <c:showCatName val="0"/>
          <c:showSerName val="0"/>
          <c:showPercent val="0"/>
          <c:showBubbleSize val="0"/>
        </c:dLbls>
        <c:gapWidth val="180"/>
        <c:overlap val="-90"/>
        <c:axId val="434142024"/>
        <c:axId val="434140848"/>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41640</c:v>
                </c:pt>
                <c:pt idx="1">
                  <c:v>42005</c:v>
                </c:pt>
                <c:pt idx="2">
                  <c:v>42370</c:v>
                </c:pt>
                <c:pt idx="3">
                  <c:v>42736</c:v>
                </c:pt>
                <c:pt idx="4">
                  <c:v>43101</c:v>
                </c:pt>
              </c:numCache>
            </c:numRef>
          </c:cat>
          <c:val>
            <c:numRef>
              <c:f>データ!$BG$18:$BK$18</c:f>
              <c:numCache>
                <c:formatCode>#,##0.0;"▲ "#,##0.0</c:formatCode>
                <c:ptCount val="5"/>
                <c:pt idx="0">
                  <c:v>96.5</c:v>
                </c:pt>
                <c:pt idx="1">
                  <c:v>97.7</c:v>
                </c:pt>
                <c:pt idx="2">
                  <c:v>100</c:v>
                </c:pt>
                <c:pt idx="3">
                  <c:v>156.69999999999999</c:v>
                </c:pt>
                <c:pt idx="4">
                  <c:v>155.30000000000001</c:v>
                </c:pt>
              </c:numCache>
            </c:numRef>
          </c:val>
          <c:smooth val="0"/>
          <c:extLst xmlns:c16r2="http://schemas.microsoft.com/office/drawing/2015/06/chart">
            <c:ext xmlns:c16="http://schemas.microsoft.com/office/drawing/2014/chart" uri="{C3380CC4-5D6E-409C-BE32-E72D297353CC}">
              <c16:uniqueId val="{00000001-2F29-4AD8-B488-34CBED569689}"/>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41640</c:v>
                </c:pt>
                <c:pt idx="1">
                  <c:v>42005</c:v>
                </c:pt>
                <c:pt idx="2">
                  <c:v>42370</c:v>
                </c:pt>
                <c:pt idx="3">
                  <c:v>42736</c:v>
                </c:pt>
                <c:pt idx="4">
                  <c:v>43101</c:v>
                </c:pt>
              </c:numCache>
            </c:numRef>
          </c:cat>
          <c:val>
            <c:numRef>
              <c:f>データ!$BG$19:$BK$19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2F29-4AD8-B488-34CBED569689}"/>
            </c:ext>
          </c:extLst>
        </c:ser>
        <c:dLbls>
          <c:showLegendKey val="0"/>
          <c:showVal val="0"/>
          <c:showCatName val="0"/>
          <c:showSerName val="0"/>
          <c:showPercent val="0"/>
          <c:showBubbleSize val="0"/>
        </c:dLbls>
        <c:marker val="1"/>
        <c:smooth val="0"/>
        <c:axId val="434142024"/>
        <c:axId val="434140848"/>
      </c:lineChart>
      <c:catAx>
        <c:axId val="434142024"/>
        <c:scaling>
          <c:orientation val="minMax"/>
        </c:scaling>
        <c:delete val="0"/>
        <c:axPos val="b"/>
        <c:numFmt formatCode="ge" sourceLinked="1"/>
        <c:majorTickMark val="none"/>
        <c:minorTickMark val="none"/>
        <c:tickLblPos val="none"/>
        <c:crossAx val="434140848"/>
        <c:crosses val="autoZero"/>
        <c:auto val="0"/>
        <c:lblAlgn val="ctr"/>
        <c:lblOffset val="100"/>
        <c:noMultiLvlLbl val="1"/>
      </c:catAx>
      <c:valAx>
        <c:axId val="434140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1420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41640</c:v>
                </c:pt>
                <c:pt idx="1">
                  <c:v>42005</c:v>
                </c:pt>
                <c:pt idx="2">
                  <c:v>42370</c:v>
                </c:pt>
                <c:pt idx="3">
                  <c:v>42736</c:v>
                </c:pt>
                <c:pt idx="4">
                  <c:v>43101</c:v>
                </c:pt>
              </c:numCache>
            </c:numRef>
          </c:cat>
          <c:val>
            <c:numRef>
              <c:f>データ!$CC$18:$CG$18</c:f>
              <c:numCache>
                <c:formatCode>#,##0.0;"▲ "#,##0.0</c:formatCode>
                <c:ptCount val="5"/>
                <c:pt idx="0">
                  <c:v>23.1</c:v>
                </c:pt>
                <c:pt idx="1">
                  <c:v>37.200000000000003</c:v>
                </c:pt>
                <c:pt idx="2">
                  <c:v>29.8</c:v>
                </c:pt>
                <c:pt idx="3">
                  <c:v>18</c:v>
                </c:pt>
                <c:pt idx="4">
                  <c:v>18.2</c:v>
                </c:pt>
              </c:numCache>
            </c:numRef>
          </c:val>
          <c:extLst xmlns:c16r2="http://schemas.microsoft.com/office/drawing/2015/06/chart">
            <c:ext xmlns:c16="http://schemas.microsoft.com/office/drawing/2014/chart" uri="{C3380CC4-5D6E-409C-BE32-E72D297353CC}">
              <c16:uniqueId val="{00000000-209A-4F97-AB01-BD1A03164ECF}"/>
            </c:ext>
          </c:extLst>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41640</c:v>
                </c:pt>
                <c:pt idx="1">
                  <c:v>42005</c:v>
                </c:pt>
                <c:pt idx="2">
                  <c:v>42370</c:v>
                </c:pt>
                <c:pt idx="3">
                  <c:v>42736</c:v>
                </c:pt>
                <c:pt idx="4">
                  <c:v>43101</c:v>
                </c:pt>
              </c:numCache>
            </c:numRef>
          </c:cat>
          <c:val>
            <c:numRef>
              <c:f>データ!$CC$19:$CG$19</c:f>
              <c:numCache>
                <c:formatCode>#,##0.0;"▲ "#,##0.0</c:formatCode>
                <c:ptCount val="5"/>
                <c:pt idx="0">
                  <c:v>327.10000000000002</c:v>
                </c:pt>
                <c:pt idx="1">
                  <c:v>305.39999999999998</c:v>
                </c:pt>
                <c:pt idx="2">
                  <c:v>308.8</c:v>
                </c:pt>
                <c:pt idx="3">
                  <c:v>309.10000000000002</c:v>
                </c:pt>
                <c:pt idx="4">
                  <c:v>313.5</c:v>
                </c:pt>
              </c:numCache>
            </c:numRef>
          </c:val>
          <c:extLst xmlns:c16r2="http://schemas.microsoft.com/office/drawing/2015/06/chart">
            <c:ext xmlns:c16="http://schemas.microsoft.com/office/drawing/2014/chart" uri="{C3380CC4-5D6E-409C-BE32-E72D297353CC}">
              <c16:uniqueId val="{00000001-209A-4F97-AB01-BD1A03164ECF}"/>
            </c:ext>
          </c:extLst>
        </c:ser>
        <c:dLbls>
          <c:showLegendKey val="0"/>
          <c:showVal val="0"/>
          <c:showCatName val="0"/>
          <c:showSerName val="0"/>
          <c:showPercent val="0"/>
          <c:showBubbleSize val="0"/>
        </c:dLbls>
        <c:gapWidth val="150"/>
        <c:axId val="434142808"/>
        <c:axId val="434143200"/>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41640</c:v>
                </c:pt>
                <c:pt idx="1">
                  <c:v>42005</c:v>
                </c:pt>
                <c:pt idx="2">
                  <c:v>42370</c:v>
                </c:pt>
                <c:pt idx="3">
                  <c:v>42736</c:v>
                </c:pt>
                <c:pt idx="4">
                  <c:v>43101</c:v>
                </c:pt>
              </c:numCache>
            </c:numRef>
          </c:cat>
          <c:val>
            <c:numRef>
              <c:f>データ!$CC$20:$CG$20</c:f>
              <c:numCache>
                <c:formatCode>#,##0.0;"▲ "#,##0.0</c:formatCode>
                <c:ptCount val="5"/>
                <c:pt idx="0">
                  <c:v>15.7</c:v>
                </c:pt>
                <c:pt idx="1">
                  <c:v>13.6</c:v>
                </c:pt>
                <c:pt idx="2">
                  <c:v>14.6</c:v>
                </c:pt>
                <c:pt idx="3">
                  <c:v>14.5</c:v>
                </c:pt>
                <c:pt idx="4">
                  <c:v>14.7</c:v>
                </c:pt>
              </c:numCache>
            </c:numRef>
          </c:val>
          <c:smooth val="0"/>
          <c:extLst xmlns:c16r2="http://schemas.microsoft.com/office/drawing/2015/06/chart">
            <c:ext xmlns:c16="http://schemas.microsoft.com/office/drawing/2014/chart" uri="{C3380CC4-5D6E-409C-BE32-E72D297353CC}">
              <c16:uniqueId val="{00000002-209A-4F97-AB01-BD1A03164ECF}"/>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41640</c:v>
                </c:pt>
                <c:pt idx="1">
                  <c:v>42005</c:v>
                </c:pt>
                <c:pt idx="2">
                  <c:v>42370</c:v>
                </c:pt>
                <c:pt idx="3">
                  <c:v>42736</c:v>
                </c:pt>
                <c:pt idx="4">
                  <c:v>43101</c:v>
                </c:pt>
              </c:numCache>
            </c:numRef>
          </c:cat>
          <c:val>
            <c:numRef>
              <c:f>データ!$CC$21:$CG$21</c:f>
              <c:numCache>
                <c:formatCode>#,##0.0;"▲ "#,##0.0</c:formatCode>
                <c:ptCount val="5"/>
                <c:pt idx="0">
                  <c:v>181.8</c:v>
                </c:pt>
                <c:pt idx="1">
                  <c:v>177.3</c:v>
                </c:pt>
                <c:pt idx="2">
                  <c:v>180</c:v>
                </c:pt>
                <c:pt idx="3">
                  <c:v>180.1</c:v>
                </c:pt>
                <c:pt idx="4">
                  <c:v>182.9</c:v>
                </c:pt>
              </c:numCache>
            </c:numRef>
          </c:val>
          <c:smooth val="0"/>
          <c:extLst xmlns:c16r2="http://schemas.microsoft.com/office/drawing/2015/06/chart">
            <c:ext xmlns:c16="http://schemas.microsoft.com/office/drawing/2014/chart" uri="{C3380CC4-5D6E-409C-BE32-E72D297353CC}">
              <c16:uniqueId val="{00000003-209A-4F97-AB01-BD1A03164ECF}"/>
            </c:ext>
          </c:extLst>
        </c:ser>
        <c:dLbls>
          <c:showLegendKey val="0"/>
          <c:showVal val="0"/>
          <c:showCatName val="0"/>
          <c:showSerName val="0"/>
          <c:showPercent val="0"/>
          <c:showBubbleSize val="0"/>
        </c:dLbls>
        <c:marker val="1"/>
        <c:smooth val="0"/>
        <c:axId val="434142808"/>
        <c:axId val="434143200"/>
      </c:lineChart>
      <c:catAx>
        <c:axId val="434142808"/>
        <c:scaling>
          <c:orientation val="minMax"/>
        </c:scaling>
        <c:delete val="0"/>
        <c:axPos val="b"/>
        <c:numFmt formatCode="ge" sourceLinked="1"/>
        <c:majorTickMark val="none"/>
        <c:minorTickMark val="none"/>
        <c:tickLblPos val="none"/>
        <c:crossAx val="434143200"/>
        <c:crosses val="autoZero"/>
        <c:auto val="0"/>
        <c:lblAlgn val="ctr"/>
        <c:lblOffset val="100"/>
        <c:noMultiLvlLbl val="1"/>
      </c:catAx>
      <c:valAx>
        <c:axId val="434143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1428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41640</c:v>
                </c:pt>
                <c:pt idx="1">
                  <c:v>42005</c:v>
                </c:pt>
                <c:pt idx="2">
                  <c:v>42370</c:v>
                </c:pt>
                <c:pt idx="3">
                  <c:v>42736</c:v>
                </c:pt>
                <c:pt idx="4">
                  <c:v>43101</c:v>
                </c:pt>
              </c:numCache>
            </c:numRef>
          </c:cat>
          <c:val>
            <c:numRef>
              <c:f>データ!$CW$17:$DA$17</c:f>
              <c:numCache>
                <c:formatCode>#,##0.0;"▲ "#,##0.0</c:formatCode>
                <c:ptCount val="5"/>
                <c:pt idx="0">
                  <c:v>7.1</c:v>
                </c:pt>
                <c:pt idx="1">
                  <c:v>12.2</c:v>
                </c:pt>
                <c:pt idx="2">
                  <c:v>9.6</c:v>
                </c:pt>
                <c:pt idx="3">
                  <c:v>5.8</c:v>
                </c:pt>
                <c:pt idx="4">
                  <c:v>5.8</c:v>
                </c:pt>
              </c:numCache>
            </c:numRef>
          </c:val>
          <c:extLst xmlns:c16r2="http://schemas.microsoft.com/office/drawing/2015/06/chart">
            <c:ext xmlns:c16="http://schemas.microsoft.com/office/drawing/2014/chart" uri="{C3380CC4-5D6E-409C-BE32-E72D297353CC}">
              <c16:uniqueId val="{00000000-62E2-48C9-8A81-88E82C7FE495}"/>
            </c:ext>
          </c:extLst>
        </c:ser>
        <c:dLbls>
          <c:showLegendKey val="0"/>
          <c:showVal val="0"/>
          <c:showCatName val="0"/>
          <c:showSerName val="0"/>
          <c:showPercent val="0"/>
          <c:showBubbleSize val="0"/>
        </c:dLbls>
        <c:gapWidth val="180"/>
        <c:overlap val="-90"/>
        <c:axId val="434326688"/>
        <c:axId val="434327864"/>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41640</c:v>
                </c:pt>
                <c:pt idx="1">
                  <c:v>42005</c:v>
                </c:pt>
                <c:pt idx="2">
                  <c:v>42370</c:v>
                </c:pt>
                <c:pt idx="3">
                  <c:v>42736</c:v>
                </c:pt>
                <c:pt idx="4">
                  <c:v>43101</c:v>
                </c:pt>
              </c:numCache>
            </c:numRef>
          </c:cat>
          <c:val>
            <c:numRef>
              <c:f>データ!$CW$18:$DA$18</c:f>
              <c:numCache>
                <c:formatCode>#,##0.0;"▲ "#,##0.0</c:formatCode>
                <c:ptCount val="5"/>
                <c:pt idx="0">
                  <c:v>8.6999999999999993</c:v>
                </c:pt>
                <c:pt idx="1">
                  <c:v>7.7</c:v>
                </c:pt>
                <c:pt idx="2">
                  <c:v>8.1</c:v>
                </c:pt>
                <c:pt idx="3">
                  <c:v>8</c:v>
                </c:pt>
                <c:pt idx="4">
                  <c:v>8</c:v>
                </c:pt>
              </c:numCache>
            </c:numRef>
          </c:val>
          <c:smooth val="0"/>
          <c:extLst xmlns:c16r2="http://schemas.microsoft.com/office/drawing/2015/06/chart">
            <c:ext xmlns:c16="http://schemas.microsoft.com/office/drawing/2014/chart" uri="{C3380CC4-5D6E-409C-BE32-E72D297353CC}">
              <c16:uniqueId val="{00000001-62E2-48C9-8A81-88E82C7FE495}"/>
            </c:ext>
          </c:extLst>
        </c:ser>
        <c:dLbls>
          <c:showLegendKey val="0"/>
          <c:showVal val="0"/>
          <c:showCatName val="0"/>
          <c:showSerName val="0"/>
          <c:showPercent val="0"/>
          <c:showBubbleSize val="0"/>
        </c:dLbls>
        <c:marker val="1"/>
        <c:smooth val="0"/>
        <c:axId val="434326688"/>
        <c:axId val="434327864"/>
      </c:lineChart>
      <c:catAx>
        <c:axId val="434326688"/>
        <c:scaling>
          <c:orientation val="minMax"/>
        </c:scaling>
        <c:delete val="0"/>
        <c:axPos val="b"/>
        <c:numFmt formatCode="ge" sourceLinked="1"/>
        <c:majorTickMark val="none"/>
        <c:minorTickMark val="none"/>
        <c:tickLblPos val="none"/>
        <c:crossAx val="434327864"/>
        <c:crosses val="autoZero"/>
        <c:auto val="0"/>
        <c:lblAlgn val="ctr"/>
        <c:lblOffset val="100"/>
        <c:noMultiLvlLbl val="1"/>
      </c:catAx>
      <c:valAx>
        <c:axId val="434327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3266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41640</c:v>
                </c:pt>
                <c:pt idx="1">
                  <c:v>42005</c:v>
                </c:pt>
                <c:pt idx="2">
                  <c:v>42370</c:v>
                </c:pt>
                <c:pt idx="3">
                  <c:v>42736</c:v>
                </c:pt>
                <c:pt idx="4">
                  <c:v>43101</c:v>
                </c:pt>
              </c:numCache>
            </c:numRef>
          </c:cat>
          <c:val>
            <c:numRef>
              <c:f>データ!$DG$17:$DK$17</c:f>
              <c:numCache>
                <c:formatCode>#,##0.0;"▲ "#,##0.0</c:formatCode>
                <c:ptCount val="5"/>
                <c:pt idx="0">
                  <c:v>26.1</c:v>
                </c:pt>
                <c:pt idx="1">
                  <c:v>32.799999999999997</c:v>
                </c:pt>
                <c:pt idx="2">
                  <c:v>32.700000000000003</c:v>
                </c:pt>
                <c:pt idx="3">
                  <c:v>33.1</c:v>
                </c:pt>
                <c:pt idx="4">
                  <c:v>36.5</c:v>
                </c:pt>
              </c:numCache>
            </c:numRef>
          </c:val>
          <c:extLst xmlns:c16r2="http://schemas.microsoft.com/office/drawing/2015/06/chart">
            <c:ext xmlns:c16="http://schemas.microsoft.com/office/drawing/2014/chart" uri="{C3380CC4-5D6E-409C-BE32-E72D297353CC}">
              <c16:uniqueId val="{00000000-96D1-4762-8D75-818BBDD69644}"/>
            </c:ext>
          </c:extLst>
        </c:ser>
        <c:dLbls>
          <c:showLegendKey val="0"/>
          <c:showVal val="0"/>
          <c:showCatName val="0"/>
          <c:showSerName val="0"/>
          <c:showPercent val="0"/>
          <c:showBubbleSize val="0"/>
        </c:dLbls>
        <c:gapWidth val="180"/>
        <c:overlap val="-90"/>
        <c:axId val="434325904"/>
        <c:axId val="434326296"/>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41640</c:v>
                </c:pt>
                <c:pt idx="1">
                  <c:v>42005</c:v>
                </c:pt>
                <c:pt idx="2">
                  <c:v>42370</c:v>
                </c:pt>
                <c:pt idx="3">
                  <c:v>42736</c:v>
                </c:pt>
                <c:pt idx="4">
                  <c:v>43101</c:v>
                </c:pt>
              </c:numCache>
            </c:numRef>
          </c:cat>
          <c:val>
            <c:numRef>
              <c:f>データ!$DG$18:$DK$18</c:f>
              <c:numCache>
                <c:formatCode>#,##0.0;"▲ "#,##0.0</c:formatCode>
                <c:ptCount val="5"/>
                <c:pt idx="0">
                  <c:v>30.9</c:v>
                </c:pt>
                <c:pt idx="1">
                  <c:v>27</c:v>
                </c:pt>
                <c:pt idx="2">
                  <c:v>22.5</c:v>
                </c:pt>
                <c:pt idx="3">
                  <c:v>21.9</c:v>
                </c:pt>
                <c:pt idx="4">
                  <c:v>23.3</c:v>
                </c:pt>
              </c:numCache>
            </c:numRef>
          </c:val>
          <c:smooth val="0"/>
          <c:extLst xmlns:c16r2="http://schemas.microsoft.com/office/drawing/2015/06/chart">
            <c:ext xmlns:c16="http://schemas.microsoft.com/office/drawing/2014/chart" uri="{C3380CC4-5D6E-409C-BE32-E72D297353CC}">
              <c16:uniqueId val="{00000001-96D1-4762-8D75-818BBDD69644}"/>
            </c:ext>
          </c:extLst>
        </c:ser>
        <c:dLbls>
          <c:showLegendKey val="0"/>
          <c:showVal val="0"/>
          <c:showCatName val="0"/>
          <c:showSerName val="0"/>
          <c:showPercent val="0"/>
          <c:showBubbleSize val="0"/>
        </c:dLbls>
        <c:marker val="1"/>
        <c:smooth val="0"/>
        <c:axId val="434325904"/>
        <c:axId val="434326296"/>
      </c:lineChart>
      <c:catAx>
        <c:axId val="434325904"/>
        <c:scaling>
          <c:orientation val="minMax"/>
        </c:scaling>
        <c:delete val="0"/>
        <c:axPos val="b"/>
        <c:numFmt formatCode="ge" sourceLinked="1"/>
        <c:majorTickMark val="none"/>
        <c:minorTickMark val="none"/>
        <c:tickLblPos val="none"/>
        <c:crossAx val="434326296"/>
        <c:crosses val="autoZero"/>
        <c:auto val="0"/>
        <c:lblAlgn val="ctr"/>
        <c:lblOffset val="100"/>
        <c:noMultiLvlLbl val="1"/>
      </c:catAx>
      <c:valAx>
        <c:axId val="434326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3259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41640</c:v>
                </c:pt>
                <c:pt idx="1">
                  <c:v>42005</c:v>
                </c:pt>
                <c:pt idx="2">
                  <c:v>42370</c:v>
                </c:pt>
                <c:pt idx="3">
                  <c:v>42736</c:v>
                </c:pt>
                <c:pt idx="4">
                  <c:v>43101</c:v>
                </c:pt>
              </c:numCache>
            </c:numRef>
          </c:cat>
          <c:val>
            <c:numRef>
              <c:f>データ!$DQ$17:$DU$17</c:f>
              <c:numCache>
                <c:formatCode>#,##0.0;"▲ "#,##0.0</c:formatCode>
                <c:ptCount val="5"/>
                <c:pt idx="0">
                  <c:v>73.8</c:v>
                </c:pt>
                <c:pt idx="1">
                  <c:v>72.7</c:v>
                </c:pt>
                <c:pt idx="2">
                  <c:v>74</c:v>
                </c:pt>
                <c:pt idx="3">
                  <c:v>74.3</c:v>
                </c:pt>
                <c:pt idx="4">
                  <c:v>75.099999999999994</c:v>
                </c:pt>
              </c:numCache>
            </c:numRef>
          </c:val>
          <c:extLst xmlns:c16r2="http://schemas.microsoft.com/office/drawing/2015/06/chart">
            <c:ext xmlns:c16="http://schemas.microsoft.com/office/drawing/2014/chart" uri="{C3380CC4-5D6E-409C-BE32-E72D297353CC}">
              <c16:uniqueId val="{00000000-B5B1-4AD0-A76E-C20397E80F74}"/>
            </c:ext>
          </c:extLst>
        </c:ser>
        <c:dLbls>
          <c:showLegendKey val="0"/>
          <c:showVal val="0"/>
          <c:showCatName val="0"/>
          <c:showSerName val="0"/>
          <c:showPercent val="0"/>
          <c:showBubbleSize val="0"/>
        </c:dLbls>
        <c:gapWidth val="180"/>
        <c:overlap val="-90"/>
        <c:axId val="434329040"/>
        <c:axId val="4343270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41640</c:v>
                </c:pt>
                <c:pt idx="1">
                  <c:v>42005</c:v>
                </c:pt>
                <c:pt idx="2">
                  <c:v>42370</c:v>
                </c:pt>
                <c:pt idx="3">
                  <c:v>42736</c:v>
                </c:pt>
                <c:pt idx="4">
                  <c:v>43101</c:v>
                </c:pt>
              </c:numCache>
            </c:numRef>
          </c:cat>
          <c:val>
            <c:numRef>
              <c:f>データ!$DQ$18:$DU$18</c:f>
              <c:numCache>
                <c:formatCode>#,##0.0;"▲ "#,##0.0</c:formatCode>
                <c:ptCount val="5"/>
                <c:pt idx="0">
                  <c:v>79.3</c:v>
                </c:pt>
                <c:pt idx="1">
                  <c:v>78.900000000000006</c:v>
                </c:pt>
                <c:pt idx="2">
                  <c:v>78.400000000000006</c:v>
                </c:pt>
                <c:pt idx="3">
                  <c:v>77.8</c:v>
                </c:pt>
                <c:pt idx="4">
                  <c:v>77.400000000000006</c:v>
                </c:pt>
              </c:numCache>
            </c:numRef>
          </c:val>
          <c:smooth val="0"/>
          <c:extLst xmlns:c16r2="http://schemas.microsoft.com/office/drawing/2015/06/chart">
            <c:ext xmlns:c16="http://schemas.microsoft.com/office/drawing/2014/chart" uri="{C3380CC4-5D6E-409C-BE32-E72D297353CC}">
              <c16:uniqueId val="{00000001-B5B1-4AD0-A76E-C20397E80F74}"/>
            </c:ext>
          </c:extLst>
        </c:ser>
        <c:dLbls>
          <c:showLegendKey val="0"/>
          <c:showVal val="0"/>
          <c:showCatName val="0"/>
          <c:showSerName val="0"/>
          <c:showPercent val="0"/>
          <c:showBubbleSize val="0"/>
        </c:dLbls>
        <c:marker val="1"/>
        <c:smooth val="0"/>
        <c:axId val="434329040"/>
        <c:axId val="434327080"/>
      </c:lineChart>
      <c:catAx>
        <c:axId val="434329040"/>
        <c:scaling>
          <c:orientation val="minMax"/>
        </c:scaling>
        <c:delete val="0"/>
        <c:axPos val="b"/>
        <c:numFmt formatCode="ge" sourceLinked="1"/>
        <c:majorTickMark val="none"/>
        <c:minorTickMark val="none"/>
        <c:tickLblPos val="none"/>
        <c:crossAx val="434327080"/>
        <c:crosses val="autoZero"/>
        <c:auto val="0"/>
        <c:lblAlgn val="ctr"/>
        <c:lblOffset val="100"/>
        <c:noMultiLvlLbl val="1"/>
      </c:catAx>
      <c:valAx>
        <c:axId val="434327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3290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41640</c:v>
                </c:pt>
                <c:pt idx="1">
                  <c:v>42005</c:v>
                </c:pt>
                <c:pt idx="2">
                  <c:v>42370</c:v>
                </c:pt>
                <c:pt idx="3">
                  <c:v>42736</c:v>
                </c:pt>
                <c:pt idx="4">
                  <c:v>43101</c:v>
                </c:pt>
              </c:numCache>
            </c:numRef>
          </c:cat>
          <c:val>
            <c:numRef>
              <c:f>データ!$EU$17:$EY$17</c:f>
              <c:numCache>
                <c:formatCode>#,##0.00;"▲ "#,##0.00</c:formatCode>
                <c:ptCount val="5"/>
                <c:pt idx="0">
                  <c:v>473.3</c:v>
                </c:pt>
                <c:pt idx="1">
                  <c:v>415.48</c:v>
                </c:pt>
                <c:pt idx="2">
                  <c:v>426.45</c:v>
                </c:pt>
                <c:pt idx="3">
                  <c:v>422.23</c:v>
                </c:pt>
                <c:pt idx="4">
                  <c:v>419.85</c:v>
                </c:pt>
              </c:numCache>
            </c:numRef>
          </c:val>
          <c:extLst xmlns:c16r2="http://schemas.microsoft.com/office/drawing/2015/06/chart">
            <c:ext xmlns:c16="http://schemas.microsoft.com/office/drawing/2014/chart" uri="{C3380CC4-5D6E-409C-BE32-E72D297353CC}">
              <c16:uniqueId val="{00000000-F858-4F24-A161-10C69E1A14A8}"/>
            </c:ext>
          </c:extLst>
        </c:ser>
        <c:dLbls>
          <c:showLegendKey val="0"/>
          <c:showVal val="0"/>
          <c:showCatName val="0"/>
          <c:showSerName val="0"/>
          <c:showPercent val="0"/>
          <c:showBubbleSize val="0"/>
        </c:dLbls>
        <c:gapWidth val="180"/>
        <c:overlap val="-90"/>
        <c:axId val="434325512"/>
        <c:axId val="434142416"/>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41640</c:v>
                </c:pt>
                <c:pt idx="1">
                  <c:v>42005</c:v>
                </c:pt>
                <c:pt idx="2">
                  <c:v>42370</c:v>
                </c:pt>
                <c:pt idx="3">
                  <c:v>42736</c:v>
                </c:pt>
                <c:pt idx="4">
                  <c:v>43101</c:v>
                </c:pt>
              </c:numCache>
            </c:numRef>
          </c:cat>
          <c:val>
            <c:numRef>
              <c:f>データ!$EU$18:$EY$18</c:f>
              <c:numCache>
                <c:formatCode>#,##0.00;"▲ "#,##0.00</c:formatCode>
                <c:ptCount val="5"/>
                <c:pt idx="0">
                  <c:v>178.87</c:v>
                </c:pt>
                <c:pt idx="1">
                  <c:v>186.85</c:v>
                </c:pt>
                <c:pt idx="2">
                  <c:v>189.23</c:v>
                </c:pt>
                <c:pt idx="3">
                  <c:v>193.56</c:v>
                </c:pt>
                <c:pt idx="4">
                  <c:v>193.73</c:v>
                </c:pt>
              </c:numCache>
            </c:numRef>
          </c:val>
          <c:smooth val="0"/>
          <c:extLst xmlns:c16r2="http://schemas.microsoft.com/office/drawing/2015/06/chart">
            <c:ext xmlns:c16="http://schemas.microsoft.com/office/drawing/2014/chart" uri="{C3380CC4-5D6E-409C-BE32-E72D297353CC}">
              <c16:uniqueId val="{00000001-F858-4F24-A161-10C69E1A14A8}"/>
            </c:ext>
          </c:extLst>
        </c:ser>
        <c:dLbls>
          <c:showLegendKey val="0"/>
          <c:showVal val="0"/>
          <c:showCatName val="0"/>
          <c:showSerName val="0"/>
          <c:showPercent val="0"/>
          <c:showBubbleSize val="0"/>
        </c:dLbls>
        <c:marker val="1"/>
        <c:smooth val="0"/>
        <c:axId val="434325512"/>
        <c:axId val="434142416"/>
      </c:lineChart>
      <c:catAx>
        <c:axId val="434325512"/>
        <c:scaling>
          <c:orientation val="minMax"/>
        </c:scaling>
        <c:delete val="0"/>
        <c:axPos val="b"/>
        <c:numFmt formatCode="ge" sourceLinked="1"/>
        <c:majorTickMark val="none"/>
        <c:minorTickMark val="none"/>
        <c:tickLblPos val="none"/>
        <c:crossAx val="434142416"/>
        <c:crosses val="autoZero"/>
        <c:auto val="0"/>
        <c:lblAlgn val="ctr"/>
        <c:lblOffset val="100"/>
        <c:noMultiLvlLbl val="1"/>
      </c:catAx>
      <c:valAx>
        <c:axId val="43414241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3255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41640</c:v>
                </c:pt>
                <c:pt idx="1">
                  <c:v>42005</c:v>
                </c:pt>
                <c:pt idx="2">
                  <c:v>42370</c:v>
                </c:pt>
                <c:pt idx="3">
                  <c:v>42736</c:v>
                </c:pt>
                <c:pt idx="4">
                  <c:v>43101</c:v>
                </c:pt>
              </c:numCache>
            </c:numRef>
          </c:cat>
          <c:val>
            <c:numRef>
              <c:f>データ!$EK$17:$EO$17</c:f>
              <c:numCache>
                <c:formatCode>#,##0.00;"▲ "#,##0.00</c:formatCode>
                <c:ptCount val="5"/>
                <c:pt idx="0">
                  <c:v>702.49</c:v>
                </c:pt>
                <c:pt idx="1">
                  <c:v>663.61</c:v>
                </c:pt>
                <c:pt idx="2">
                  <c:v>678.15</c:v>
                </c:pt>
                <c:pt idx="3">
                  <c:v>684.29</c:v>
                </c:pt>
                <c:pt idx="4">
                  <c:v>683.99</c:v>
                </c:pt>
              </c:numCache>
            </c:numRef>
          </c:val>
          <c:extLst xmlns:c16r2="http://schemas.microsoft.com/office/drawing/2015/06/chart">
            <c:ext xmlns:c16="http://schemas.microsoft.com/office/drawing/2014/chart" uri="{C3380CC4-5D6E-409C-BE32-E72D297353CC}">
              <c16:uniqueId val="{00000000-C8D9-4DA8-A692-B8ED7735D876}"/>
            </c:ext>
          </c:extLst>
        </c:ser>
        <c:dLbls>
          <c:showLegendKey val="0"/>
          <c:showVal val="0"/>
          <c:showCatName val="0"/>
          <c:showSerName val="0"/>
          <c:showPercent val="0"/>
          <c:showBubbleSize val="0"/>
        </c:dLbls>
        <c:gapWidth val="180"/>
        <c:overlap val="-90"/>
        <c:axId val="434143592"/>
        <c:axId val="434140064"/>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41640</c:v>
                </c:pt>
                <c:pt idx="1">
                  <c:v>42005</c:v>
                </c:pt>
                <c:pt idx="2">
                  <c:v>42370</c:v>
                </c:pt>
                <c:pt idx="3">
                  <c:v>42736</c:v>
                </c:pt>
                <c:pt idx="4">
                  <c:v>43101</c:v>
                </c:pt>
              </c:numCache>
            </c:numRef>
          </c:cat>
          <c:val>
            <c:numRef>
              <c:f>データ!$EK$18:$EO$18</c:f>
              <c:numCache>
                <c:formatCode>#,##0.00;"▲ "#,##0.00</c:formatCode>
                <c:ptCount val="5"/>
                <c:pt idx="0">
                  <c:v>314.11</c:v>
                </c:pt>
                <c:pt idx="1">
                  <c:v>319.07</c:v>
                </c:pt>
                <c:pt idx="2">
                  <c:v>324.35000000000002</c:v>
                </c:pt>
                <c:pt idx="3">
                  <c:v>330.16</c:v>
                </c:pt>
                <c:pt idx="4">
                  <c:v>339.58</c:v>
                </c:pt>
              </c:numCache>
            </c:numRef>
          </c:val>
          <c:smooth val="0"/>
          <c:extLst xmlns:c16r2="http://schemas.microsoft.com/office/drawing/2015/06/chart">
            <c:ext xmlns:c16="http://schemas.microsoft.com/office/drawing/2014/chart" uri="{C3380CC4-5D6E-409C-BE32-E72D297353CC}">
              <c16:uniqueId val="{00000001-C8D9-4DA8-A692-B8ED7735D876}"/>
            </c:ext>
          </c:extLst>
        </c:ser>
        <c:dLbls>
          <c:showLegendKey val="0"/>
          <c:showVal val="0"/>
          <c:showCatName val="0"/>
          <c:showSerName val="0"/>
          <c:showPercent val="0"/>
          <c:showBubbleSize val="0"/>
        </c:dLbls>
        <c:marker val="1"/>
        <c:smooth val="0"/>
        <c:axId val="434143592"/>
        <c:axId val="434140064"/>
      </c:lineChart>
      <c:catAx>
        <c:axId val="434143592"/>
        <c:scaling>
          <c:orientation val="minMax"/>
        </c:scaling>
        <c:delete val="0"/>
        <c:axPos val="b"/>
        <c:numFmt formatCode="ge" sourceLinked="1"/>
        <c:majorTickMark val="none"/>
        <c:minorTickMark val="none"/>
        <c:tickLblPos val="none"/>
        <c:crossAx val="434140064"/>
        <c:crosses val="autoZero"/>
        <c:auto val="0"/>
        <c:lblAlgn val="ctr"/>
        <c:lblOffset val="100"/>
        <c:noMultiLvlLbl val="1"/>
      </c:catAx>
      <c:valAx>
        <c:axId val="43414006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1435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xmlns="" id="{00000000-0008-0000-0000-000004000000}"/>
                </a:ext>
              </a:extLst>
            </xdr:cNvPr>
            <xdr:cNvPicPr>
              <a:picLocks noChangeAspect="1" noChangeArrowheads="1"/>
              <a:extLst>
                <a:ext uri="{84589F7E-364E-4C9E-8A38-B11213B215E9}">
                  <a14:cameraTool cellRange="データ!AJ11:AO13" spid="_x0000_s1409"/>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xmlns=""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xmlns="" id="{00000000-0008-0000-0000-000008000000}"/>
                </a:ext>
              </a:extLst>
            </xdr:cNvPr>
            <xdr:cNvPicPr>
              <a:picLocks noChangeAspect="1" noChangeArrowheads="1"/>
              <a:extLst>
                <a:ext uri="{84589F7E-364E-4C9E-8A38-B11213B215E9}">
                  <a14:cameraTool cellRange="データ!AU10:AZ12" spid="_x0000_s1410"/>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xmlns="" id="{00000000-0008-0000-0000-00000B000000}"/>
                </a:ext>
              </a:extLst>
            </xdr:cNvPr>
            <xdr:cNvPicPr>
              <a:picLocks noChangeAspect="1" noChangeArrowheads="1"/>
              <a:extLst>
                <a:ext uri="{84589F7E-364E-4C9E-8A38-B11213B215E9}">
                  <a14:cameraTool cellRange="データ!BF10:BK12" spid="_x0000_s1411"/>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xmlns="" id="{00000000-0008-0000-0000-00000F000000}"/>
            </a:ext>
          </a:extLst>
        </xdr:cNvPr>
        <xdr:cNvGrpSpPr/>
      </xdr:nvGrpSpPr>
      <xdr:grpSpPr>
        <a:xfrm>
          <a:off x="15171084" y="3184712"/>
          <a:ext cx="2221566" cy="758069"/>
          <a:chOff x="15464118" y="2936502"/>
          <a:chExt cx="2266389" cy="741260"/>
        </a:xfrm>
      </xdr:grpSpPr>
      <xdr:sp macro="" textlink="">
        <xdr:nvSpPr>
          <xdr:cNvPr id="10" name="テキスト ボックス 9">
            <a:extLst>
              <a:ext uri="{FF2B5EF4-FFF2-40B4-BE49-F238E27FC236}">
                <a16:creationId xmlns:a16="http://schemas.microsoft.com/office/drawing/2014/main" xmlns=""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xmlns=""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xmlns=""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xmlns=""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xmlns=""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xmlns=""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xmlns=""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xmlns=""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xmlns="" id="{00000000-0008-0000-0000-00001A000000}"/>
                </a:ext>
              </a:extLst>
            </xdr:cNvPr>
            <xdr:cNvPicPr preferRelativeResize="0">
              <a:picLocks noChangeArrowheads="1"/>
              <a:extLst>
                <a:ext uri="{84589F7E-364E-4C9E-8A38-B11213B215E9}">
                  <a14:cameraTool cellRange="データ!CB10:CG14" spid="_x0000_s1412"/>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xmlns=""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xmlns="" id="{00000000-0008-0000-0000-00001D000000}"/>
                </a:ext>
              </a:extLst>
            </xdr:cNvPr>
            <xdr:cNvPicPr>
              <a:picLocks noChangeAspect="1" noChangeArrowheads="1"/>
              <a:extLst>
                <a:ext uri="{84589F7E-364E-4C9E-8A38-B11213B215E9}">
                  <a14:cameraTool cellRange="データ!CV10:DA12" spid="_x0000_s1413"/>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xmlns=""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xmlns=""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xmlns=""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xmlns=""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xmlns="" id="{00000000-0008-0000-0000-000028000000}"/>
                </a:ext>
              </a:extLst>
            </xdr:cNvPr>
            <xdr:cNvPicPr>
              <a:picLocks noChangeAspect="1" noChangeArrowheads="1"/>
              <a:extLst>
                <a:ext uri="{84589F7E-364E-4C9E-8A38-B11213B215E9}">
                  <a14:cameraTool cellRange="データ!DF10:DK12" spid="_x0000_s1414"/>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xmlns=""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xmlns="" id="{00000000-0008-0000-0000-00002B000000}"/>
                </a:ext>
              </a:extLst>
            </xdr:cNvPr>
            <xdr:cNvPicPr>
              <a:picLocks noChangeAspect="1" noChangeArrowheads="1"/>
              <a:extLst>
                <a:ext uri="{84589F7E-364E-4C9E-8A38-B11213B215E9}">
                  <a14:cameraTool cellRange="データ!DP10:DU12" spid="_x0000_s1415"/>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xmlns="" id="{00000000-0008-0000-0000-00002C000000}"/>
            </a:ext>
          </a:extLst>
        </xdr:cNvPr>
        <xdr:cNvGrpSpPr/>
      </xdr:nvGrpSpPr>
      <xdr:grpSpPr>
        <a:xfrm>
          <a:off x="15171084" y="7243483"/>
          <a:ext cx="2221566" cy="520433"/>
          <a:chOff x="15464118" y="2936502"/>
          <a:chExt cx="2266389" cy="510348"/>
        </a:xfrm>
      </xdr:grpSpPr>
      <xdr:sp macro="" textlink="">
        <xdr:nvSpPr>
          <xdr:cNvPr id="31" name="テキスト ボックス 30">
            <a:extLst>
              <a:ext uri="{FF2B5EF4-FFF2-40B4-BE49-F238E27FC236}">
                <a16:creationId xmlns:a16="http://schemas.microsoft.com/office/drawing/2014/main" xmlns=""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xmlns=""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xmlns=""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xmlns=""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xmlns=""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xmlns="" id="{00000000-0008-0000-0000-000032000000}"/>
            </a:ext>
          </a:extLst>
        </xdr:cNvPr>
        <xdr:cNvGrpSpPr/>
      </xdr:nvGrpSpPr>
      <xdr:grpSpPr>
        <a:xfrm>
          <a:off x="15277941" y="11861427"/>
          <a:ext cx="2221566" cy="520436"/>
          <a:chOff x="15464118" y="2936502"/>
          <a:chExt cx="2266389" cy="510350"/>
        </a:xfrm>
      </xdr:grpSpPr>
      <xdr:sp macro="" textlink="">
        <xdr:nvSpPr>
          <xdr:cNvPr id="37" name="テキスト ボックス 36">
            <a:extLst>
              <a:ext uri="{FF2B5EF4-FFF2-40B4-BE49-F238E27FC236}">
                <a16:creationId xmlns:a16="http://schemas.microsoft.com/office/drawing/2014/main" xmlns=""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xmlns=""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xmlns=""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xmlns=""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xmlns=""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xmlns="" id="{00000000-0008-0000-0000-000038000000}"/>
            </a:ext>
          </a:extLst>
        </xdr:cNvPr>
        <xdr:cNvGrpSpPr/>
      </xdr:nvGrpSpPr>
      <xdr:grpSpPr>
        <a:xfrm>
          <a:off x="10772775" y="11861427"/>
          <a:ext cx="2373247" cy="520435"/>
          <a:chOff x="15312438" y="2936502"/>
          <a:chExt cx="2418070" cy="510349"/>
        </a:xfrm>
      </xdr:grpSpPr>
      <xdr:sp macro="" textlink="">
        <xdr:nvSpPr>
          <xdr:cNvPr id="43" name="テキスト ボックス 42">
            <a:extLst>
              <a:ext uri="{FF2B5EF4-FFF2-40B4-BE49-F238E27FC236}">
                <a16:creationId xmlns:a16="http://schemas.microsoft.com/office/drawing/2014/main" xmlns=""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xmlns=""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xmlns=""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xmlns=""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xmlns=""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xmlns=""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xmlns="" id="{00000000-0008-0000-0000-000040000000}"/>
                </a:ext>
              </a:extLst>
            </xdr:cNvPr>
            <xdr:cNvPicPr>
              <a:picLocks noChangeAspect="1" noChangeArrowheads="1"/>
              <a:extLst>
                <a:ext uri="{84589F7E-364E-4C9E-8A38-B11213B215E9}">
                  <a14:cameraTool cellRange="データ!ET10:EY12" spid="_x0000_s1416"/>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xmlns=""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xmlns="" id="{00000000-0008-0000-0000-000043000000}"/>
                </a:ext>
              </a:extLst>
            </xdr:cNvPr>
            <xdr:cNvPicPr>
              <a:picLocks noChangeAspect="1" noChangeArrowheads="1"/>
              <a:extLst>
                <a:ext uri="{84589F7E-364E-4C9E-8A38-B11213B215E9}">
                  <a14:cameraTool cellRange="データ!EJ10:EO12" spid="_x0000_s1417"/>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xmlns=""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xmlns="" id="{00000000-0008-0000-0000-000046000000}"/>
                </a:ext>
              </a:extLst>
            </xdr:cNvPr>
            <xdr:cNvPicPr>
              <a:picLocks noChangeAspect="1" noChangeArrowheads="1"/>
              <a:extLst>
                <a:ext uri="{84589F7E-364E-4C9E-8A38-B11213B215E9}">
                  <a14:cameraTool cellRange="データ!DZ10:EE12" spid="_x0000_s1418"/>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xmlns=""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xmlns="" id="{00000000-0008-0000-0000-000049000000}"/>
                </a:ext>
              </a:extLst>
            </xdr:cNvPr>
            <xdr:cNvPicPr>
              <a:picLocks noChangeAspect="1" noChangeArrowheads="1"/>
              <a:extLst>
                <a:ext uri="{84589F7E-364E-4C9E-8A38-B11213B215E9}">
                  <a14:cameraTool cellRange="データ!FD10:FI12" spid="_x0000_s1419"/>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xmlns="" id="{00000000-0008-0000-0000-00000E000000}"/>
                </a:ext>
              </a:extLst>
            </xdr:cNvPr>
            <xdr:cNvPicPr>
              <a:picLocks noChangeAspect="1" noChangeArrowheads="1"/>
              <a:extLst>
                <a:ext uri="{84589F7E-364E-4C9E-8A38-B11213B215E9}">
                  <a14:cameraTool cellRange="データ!BQ10:BV12" spid="_x0000_s1420"/>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xmlns=""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xmlns="" id="{00000000-0008-0000-0000-00004B000000}"/>
            </a:ext>
          </a:extLst>
        </xdr:cNvPr>
        <xdr:cNvGrpSpPr/>
      </xdr:nvGrpSpPr>
      <xdr:grpSpPr>
        <a:xfrm>
          <a:off x="6432097" y="7234917"/>
          <a:ext cx="2221565" cy="520433"/>
          <a:chOff x="15464118" y="2936502"/>
          <a:chExt cx="2266389" cy="510348"/>
        </a:xfrm>
      </xdr:grpSpPr>
      <xdr:sp macro="" textlink="">
        <xdr:nvSpPr>
          <xdr:cNvPr id="60" name="テキスト ボックス 59">
            <a:extLst>
              <a:ext uri="{FF2B5EF4-FFF2-40B4-BE49-F238E27FC236}">
                <a16:creationId xmlns:a16="http://schemas.microsoft.com/office/drawing/2014/main" xmlns=""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xmlns=""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xmlns=""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xmlns=""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xmlns=""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W17" zoomScaleNormal="100" zoomScaleSheetLayoutView="100" workbookViewId="0">
      <selection activeCell="BA21" sqref="BA21"/>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123" t="s">
        <v>0</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row>
    <row r="3" spans="1:78" ht="9.75" customHeight="1" x14ac:dyDescent="0.15">
      <c r="A3" s="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row>
    <row r="4" spans="1:78" ht="9.75" customHeight="1" x14ac:dyDescent="0.15">
      <c r="A4" s="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124" t="str">
        <f>データ!O6</f>
        <v>青森県　青森市</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110" t="s">
        <v>1</v>
      </c>
      <c r="C7" s="111"/>
      <c r="D7" s="111"/>
      <c r="E7" s="111"/>
      <c r="F7" s="111"/>
      <c r="G7" s="111"/>
      <c r="H7" s="111"/>
      <c r="I7" s="112"/>
      <c r="J7" s="110" t="s">
        <v>2</v>
      </c>
      <c r="K7" s="111"/>
      <c r="L7" s="111"/>
      <c r="M7" s="111"/>
      <c r="N7" s="111"/>
      <c r="O7" s="111"/>
      <c r="P7" s="111"/>
      <c r="Q7" s="112"/>
      <c r="R7" s="110" t="s">
        <v>3</v>
      </c>
      <c r="S7" s="111"/>
      <c r="T7" s="111"/>
      <c r="U7" s="111"/>
      <c r="V7" s="111"/>
      <c r="W7" s="111"/>
      <c r="X7" s="111"/>
      <c r="Y7" s="112"/>
      <c r="Z7" s="110" t="s">
        <v>4</v>
      </c>
      <c r="AA7" s="111"/>
      <c r="AB7" s="111"/>
      <c r="AC7" s="111"/>
      <c r="AD7" s="111"/>
      <c r="AE7" s="111"/>
      <c r="AF7" s="111"/>
      <c r="AG7" s="112"/>
      <c r="AH7" s="3"/>
      <c r="AJ7" s="125"/>
      <c r="AK7" s="126"/>
      <c r="AL7" s="126"/>
      <c r="AM7" s="126"/>
      <c r="AN7" s="126"/>
      <c r="AO7" s="126"/>
      <c r="AP7" s="127"/>
      <c r="AQ7" s="128">
        <f>データ!I10</f>
        <v>41640</v>
      </c>
      <c r="AR7" s="128"/>
      <c r="AS7" s="128"/>
      <c r="AT7" s="128"/>
      <c r="AU7" s="129"/>
      <c r="AV7" s="130">
        <f>データ!J10</f>
        <v>42005</v>
      </c>
      <c r="AW7" s="128"/>
      <c r="AX7" s="128"/>
      <c r="AY7" s="128"/>
      <c r="AZ7" s="129"/>
      <c r="BA7" s="130">
        <f>データ!K10</f>
        <v>42370</v>
      </c>
      <c r="BB7" s="128"/>
      <c r="BC7" s="128"/>
      <c r="BD7" s="128"/>
      <c r="BE7" s="129"/>
      <c r="BF7" s="130">
        <f>データ!L10</f>
        <v>42736</v>
      </c>
      <c r="BG7" s="128"/>
      <c r="BH7" s="128"/>
      <c r="BI7" s="128"/>
      <c r="BJ7" s="129"/>
      <c r="BK7" s="130">
        <f>データ!M10</f>
        <v>43101</v>
      </c>
      <c r="BL7" s="128"/>
      <c r="BM7" s="128"/>
      <c r="BN7" s="128"/>
      <c r="BO7" s="129"/>
      <c r="BS7" s="8"/>
      <c r="BT7" s="8"/>
      <c r="BU7" s="8"/>
      <c r="BV7" s="8"/>
      <c r="BW7" s="8"/>
      <c r="BX7" s="8"/>
      <c r="BY7" s="8"/>
    </row>
    <row r="8" spans="1:78" ht="18.75" customHeight="1" x14ac:dyDescent="0.15">
      <c r="A8" s="2"/>
      <c r="B8" s="120" t="str">
        <f>データ!P6</f>
        <v>法適用</v>
      </c>
      <c r="C8" s="121"/>
      <c r="D8" s="121"/>
      <c r="E8" s="121"/>
      <c r="F8" s="121"/>
      <c r="G8" s="121"/>
      <c r="H8" s="121"/>
      <c r="I8" s="122"/>
      <c r="J8" s="120" t="str">
        <f>データ!Q6</f>
        <v>交通事業</v>
      </c>
      <c r="K8" s="121"/>
      <c r="L8" s="121"/>
      <c r="M8" s="121"/>
      <c r="N8" s="121"/>
      <c r="O8" s="121"/>
      <c r="P8" s="121"/>
      <c r="Q8" s="122"/>
      <c r="R8" s="120" t="str">
        <f>データ!R6</f>
        <v>自動車運送事業</v>
      </c>
      <c r="S8" s="121"/>
      <c r="T8" s="121"/>
      <c r="U8" s="121"/>
      <c r="V8" s="121"/>
      <c r="W8" s="121"/>
      <c r="X8" s="121"/>
      <c r="Y8" s="122"/>
      <c r="Z8" s="120" t="str">
        <f>データ!S6</f>
        <v>自治体職員</v>
      </c>
      <c r="AA8" s="121"/>
      <c r="AB8" s="121"/>
      <c r="AC8" s="121"/>
      <c r="AD8" s="121"/>
      <c r="AE8" s="121"/>
      <c r="AF8" s="121"/>
      <c r="AG8" s="122"/>
      <c r="AH8" s="3"/>
      <c r="AJ8" s="114" t="s">
        <v>5</v>
      </c>
      <c r="AK8" s="115"/>
      <c r="AL8" s="115"/>
      <c r="AM8" s="115"/>
      <c r="AN8" s="115"/>
      <c r="AO8" s="115"/>
      <c r="AP8" s="116"/>
      <c r="AQ8" s="117">
        <f>データ!AB6</f>
        <v>7547</v>
      </c>
      <c r="AR8" s="117"/>
      <c r="AS8" s="117"/>
      <c r="AT8" s="117"/>
      <c r="AU8" s="118"/>
      <c r="AV8" s="119">
        <f>データ!AC6</f>
        <v>7362</v>
      </c>
      <c r="AW8" s="117"/>
      <c r="AX8" s="117"/>
      <c r="AY8" s="117"/>
      <c r="AZ8" s="118"/>
      <c r="BA8" s="119">
        <f>データ!AD6</f>
        <v>7434</v>
      </c>
      <c r="BB8" s="117"/>
      <c r="BC8" s="117"/>
      <c r="BD8" s="117"/>
      <c r="BE8" s="118"/>
      <c r="BF8" s="119">
        <f>データ!AE6</f>
        <v>7446</v>
      </c>
      <c r="BG8" s="117"/>
      <c r="BH8" s="117"/>
      <c r="BI8" s="117"/>
      <c r="BJ8" s="118"/>
      <c r="BK8" s="119">
        <f>データ!AF6</f>
        <v>7382</v>
      </c>
      <c r="BL8" s="117"/>
      <c r="BM8" s="117"/>
      <c r="BN8" s="117"/>
      <c r="BO8" s="118"/>
      <c r="BS8" s="9"/>
      <c r="BT8" s="9"/>
      <c r="BU8" s="9"/>
      <c r="BV8" s="9"/>
      <c r="BW8" s="9"/>
      <c r="BX8" s="9"/>
      <c r="BY8" s="9"/>
    </row>
    <row r="9" spans="1:78" ht="18.75" customHeight="1" x14ac:dyDescent="0.15">
      <c r="A9" s="2"/>
      <c r="B9" s="110" t="s">
        <v>6</v>
      </c>
      <c r="C9" s="111"/>
      <c r="D9" s="111"/>
      <c r="E9" s="111"/>
      <c r="F9" s="111"/>
      <c r="G9" s="111"/>
      <c r="H9" s="111"/>
      <c r="I9" s="112"/>
      <c r="J9" s="113" t="s">
        <v>7</v>
      </c>
      <c r="K9" s="113"/>
      <c r="L9" s="113"/>
      <c r="M9" s="113"/>
      <c r="N9" s="113"/>
      <c r="O9" s="113"/>
      <c r="P9" s="113"/>
      <c r="Q9" s="113"/>
      <c r="R9" s="113" t="s">
        <v>8</v>
      </c>
      <c r="S9" s="113"/>
      <c r="T9" s="113"/>
      <c r="U9" s="113"/>
      <c r="V9" s="113"/>
      <c r="W9" s="113"/>
      <c r="X9" s="113"/>
      <c r="Y9" s="113"/>
      <c r="Z9" s="113" t="s">
        <v>9</v>
      </c>
      <c r="AA9" s="113"/>
      <c r="AB9" s="113"/>
      <c r="AC9" s="113"/>
      <c r="AD9" s="113"/>
      <c r="AE9" s="113"/>
      <c r="AF9" s="113"/>
      <c r="AG9" s="113"/>
      <c r="AH9" s="3"/>
      <c r="AJ9" s="114" t="s">
        <v>10</v>
      </c>
      <c r="AK9" s="115"/>
      <c r="AL9" s="115"/>
      <c r="AM9" s="115"/>
      <c r="AN9" s="115"/>
      <c r="AO9" s="115"/>
      <c r="AP9" s="116"/>
      <c r="AQ9" s="102">
        <f>データ!AG6</f>
        <v>174388</v>
      </c>
      <c r="AR9" s="109"/>
      <c r="AS9" s="109"/>
      <c r="AT9" s="109"/>
      <c r="AU9" s="109"/>
      <c r="AV9" s="100">
        <f>データ!AH6</f>
        <v>274180</v>
      </c>
      <c r="AW9" s="101"/>
      <c r="AX9" s="101"/>
      <c r="AY9" s="101"/>
      <c r="AZ9" s="102"/>
      <c r="BA9" s="100">
        <f>データ!AI6</f>
        <v>221395</v>
      </c>
      <c r="BB9" s="101"/>
      <c r="BC9" s="101"/>
      <c r="BD9" s="101"/>
      <c r="BE9" s="102"/>
      <c r="BF9" s="100">
        <f>データ!AJ6</f>
        <v>134132</v>
      </c>
      <c r="BG9" s="101"/>
      <c r="BH9" s="101"/>
      <c r="BI9" s="101"/>
      <c r="BJ9" s="102"/>
      <c r="BK9" s="100">
        <f>データ!AK6</f>
        <v>134012</v>
      </c>
      <c r="BL9" s="101"/>
      <c r="BM9" s="101"/>
      <c r="BN9" s="101"/>
      <c r="BO9" s="102"/>
      <c r="BP9" s="10"/>
      <c r="BQ9" s="10"/>
      <c r="BR9" s="10"/>
      <c r="BS9" s="10"/>
      <c r="BT9" s="10"/>
      <c r="BU9" s="10"/>
      <c r="BV9" s="10"/>
      <c r="BW9" s="10"/>
      <c r="BX9" s="10"/>
      <c r="BY9" s="10"/>
    </row>
    <row r="10" spans="1:78" ht="18.399999999999999" customHeight="1" x14ac:dyDescent="0.15">
      <c r="A10" s="2"/>
      <c r="B10" s="105">
        <f>データ!T6</f>
        <v>2.6</v>
      </c>
      <c r="C10" s="106"/>
      <c r="D10" s="106"/>
      <c r="E10" s="106"/>
      <c r="F10" s="106"/>
      <c r="G10" s="106"/>
      <c r="H10" s="106"/>
      <c r="I10" s="107"/>
      <c r="J10" s="108">
        <f>データ!U6</f>
        <v>218</v>
      </c>
      <c r="K10" s="108"/>
      <c r="L10" s="108"/>
      <c r="M10" s="108"/>
      <c r="N10" s="108"/>
      <c r="O10" s="108"/>
      <c r="P10" s="108"/>
      <c r="Q10" s="108"/>
      <c r="R10" s="109">
        <f>データ!V6</f>
        <v>3383</v>
      </c>
      <c r="S10" s="109"/>
      <c r="T10" s="109"/>
      <c r="U10" s="109"/>
      <c r="V10" s="109"/>
      <c r="W10" s="109"/>
      <c r="X10" s="109"/>
      <c r="Y10" s="109"/>
      <c r="Z10" s="109">
        <f>データ!W6</f>
        <v>141</v>
      </c>
      <c r="AA10" s="109"/>
      <c r="AB10" s="109"/>
      <c r="AC10" s="109"/>
      <c r="AD10" s="109"/>
      <c r="AE10" s="109"/>
      <c r="AF10" s="109"/>
      <c r="AG10" s="109"/>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110" t="s">
        <v>11</v>
      </c>
      <c r="C11" s="111"/>
      <c r="D11" s="111"/>
      <c r="E11" s="111"/>
      <c r="F11" s="111"/>
      <c r="G11" s="111"/>
      <c r="H11" s="111"/>
      <c r="I11" s="112"/>
      <c r="J11" s="113" t="s">
        <v>12</v>
      </c>
      <c r="K11" s="113"/>
      <c r="L11" s="113"/>
      <c r="M11" s="113"/>
      <c r="N11" s="113"/>
      <c r="O11" s="113"/>
      <c r="P11" s="113"/>
      <c r="Q11" s="110"/>
      <c r="R11" s="110" t="s">
        <v>13</v>
      </c>
      <c r="S11" s="111"/>
      <c r="T11" s="111"/>
      <c r="U11" s="111"/>
      <c r="V11" s="111"/>
      <c r="W11" s="111"/>
      <c r="X11" s="111"/>
      <c r="Y11" s="112"/>
      <c r="Z11" s="113" t="s">
        <v>14</v>
      </c>
      <c r="AA11" s="113"/>
      <c r="AB11" s="113"/>
      <c r="AC11" s="113"/>
      <c r="AD11" s="113"/>
      <c r="AE11" s="113"/>
      <c r="AF11" s="113"/>
      <c r="AG11" s="113"/>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0">
        <f>データ!X6</f>
        <v>227</v>
      </c>
      <c r="C12" s="101"/>
      <c r="D12" s="101"/>
      <c r="E12" s="101"/>
      <c r="F12" s="101"/>
      <c r="G12" s="101"/>
      <c r="H12" s="101"/>
      <c r="I12" s="102"/>
      <c r="J12" s="103">
        <f>データ!Y6</f>
        <v>3.5</v>
      </c>
      <c r="K12" s="103"/>
      <c r="L12" s="103"/>
      <c r="M12" s="103"/>
      <c r="N12" s="103"/>
      <c r="O12" s="103"/>
      <c r="P12" s="103"/>
      <c r="Q12" s="103"/>
      <c r="R12" s="104" t="str">
        <f>データ!Z6</f>
        <v>有</v>
      </c>
      <c r="S12" s="104"/>
      <c r="T12" s="104"/>
      <c r="U12" s="104"/>
      <c r="V12" s="104"/>
      <c r="W12" s="104"/>
      <c r="X12" s="104"/>
      <c r="Y12" s="104"/>
      <c r="Z12" s="104" t="str">
        <f>データ!AA6</f>
        <v>有</v>
      </c>
      <c r="AA12" s="104"/>
      <c r="AB12" s="104"/>
      <c r="AC12" s="104"/>
      <c r="AD12" s="104"/>
      <c r="AE12" s="104"/>
      <c r="AF12" s="104"/>
      <c r="AG12" s="10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90" t="s">
        <v>17</v>
      </c>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2"/>
      <c r="BL15" s="92" t="s">
        <v>18</v>
      </c>
      <c r="BM15" s="93"/>
      <c r="BN15" s="93"/>
      <c r="BO15" s="93"/>
      <c r="BP15" s="93"/>
      <c r="BQ15" s="93"/>
      <c r="BR15" s="93"/>
      <c r="BS15" s="93"/>
      <c r="BT15" s="93"/>
      <c r="BU15" s="93"/>
      <c r="BV15" s="93"/>
      <c r="BW15" s="93"/>
      <c r="BX15" s="93"/>
      <c r="BY15" s="93"/>
      <c r="BZ15" s="94"/>
    </row>
    <row r="16" spans="1:78" ht="13.5" customHeight="1" thickBot="1" x14ac:dyDescent="0.2">
      <c r="A16" s="2"/>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2"/>
      <c r="BL16" s="95"/>
      <c r="BM16" s="96"/>
      <c r="BN16" s="96"/>
      <c r="BO16" s="96"/>
      <c r="BP16" s="96"/>
      <c r="BQ16" s="96"/>
      <c r="BR16" s="96"/>
      <c r="BS16" s="96"/>
      <c r="BT16" s="96"/>
      <c r="BU16" s="96"/>
      <c r="BV16" s="96"/>
      <c r="BW16" s="96"/>
      <c r="BX16" s="96"/>
      <c r="BY16" s="96"/>
      <c r="BZ16" s="97"/>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84" t="s">
        <v>117</v>
      </c>
      <c r="BM17" s="85"/>
      <c r="BN17" s="85"/>
      <c r="BO17" s="85"/>
      <c r="BP17" s="85"/>
      <c r="BQ17" s="85"/>
      <c r="BR17" s="85"/>
      <c r="BS17" s="85"/>
      <c r="BT17" s="85"/>
      <c r="BU17" s="85"/>
      <c r="BV17" s="85"/>
      <c r="BW17" s="85"/>
      <c r="BX17" s="85"/>
      <c r="BY17" s="85"/>
      <c r="BZ17" s="86"/>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84"/>
      <c r="BM18" s="85"/>
      <c r="BN18" s="85"/>
      <c r="BO18" s="85"/>
      <c r="BP18" s="85"/>
      <c r="BQ18" s="85"/>
      <c r="BR18" s="85"/>
      <c r="BS18" s="85"/>
      <c r="BT18" s="85"/>
      <c r="BU18" s="85"/>
      <c r="BV18" s="85"/>
      <c r="BW18" s="85"/>
      <c r="BX18" s="85"/>
      <c r="BY18" s="85"/>
      <c r="BZ18" s="86"/>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84"/>
      <c r="BM19" s="85"/>
      <c r="BN19" s="85"/>
      <c r="BO19" s="85"/>
      <c r="BP19" s="85"/>
      <c r="BQ19" s="85"/>
      <c r="BR19" s="85"/>
      <c r="BS19" s="85"/>
      <c r="BT19" s="85"/>
      <c r="BU19" s="85"/>
      <c r="BV19" s="85"/>
      <c r="BW19" s="85"/>
      <c r="BX19" s="85"/>
      <c r="BY19" s="85"/>
      <c r="BZ19" s="86"/>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84"/>
      <c r="BM20" s="85"/>
      <c r="BN20" s="85"/>
      <c r="BO20" s="85"/>
      <c r="BP20" s="85"/>
      <c r="BQ20" s="85"/>
      <c r="BR20" s="85"/>
      <c r="BS20" s="85"/>
      <c r="BT20" s="85"/>
      <c r="BU20" s="85"/>
      <c r="BV20" s="85"/>
      <c r="BW20" s="85"/>
      <c r="BX20" s="85"/>
      <c r="BY20" s="85"/>
      <c r="BZ20" s="86"/>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84"/>
      <c r="BM21" s="85"/>
      <c r="BN21" s="85"/>
      <c r="BO21" s="85"/>
      <c r="BP21" s="85"/>
      <c r="BQ21" s="85"/>
      <c r="BR21" s="85"/>
      <c r="BS21" s="85"/>
      <c r="BT21" s="85"/>
      <c r="BU21" s="85"/>
      <c r="BV21" s="85"/>
      <c r="BW21" s="85"/>
      <c r="BX21" s="85"/>
      <c r="BY21" s="85"/>
      <c r="BZ21" s="86"/>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84"/>
      <c r="BM22" s="85"/>
      <c r="BN22" s="85"/>
      <c r="BO22" s="85"/>
      <c r="BP22" s="85"/>
      <c r="BQ22" s="85"/>
      <c r="BR22" s="85"/>
      <c r="BS22" s="85"/>
      <c r="BT22" s="85"/>
      <c r="BU22" s="85"/>
      <c r="BV22" s="85"/>
      <c r="BW22" s="85"/>
      <c r="BX22" s="85"/>
      <c r="BY22" s="85"/>
      <c r="BZ22" s="86"/>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84"/>
      <c r="BM23" s="85"/>
      <c r="BN23" s="85"/>
      <c r="BO23" s="85"/>
      <c r="BP23" s="85"/>
      <c r="BQ23" s="85"/>
      <c r="BR23" s="85"/>
      <c r="BS23" s="85"/>
      <c r="BT23" s="85"/>
      <c r="BU23" s="85"/>
      <c r="BV23" s="85"/>
      <c r="BW23" s="85"/>
      <c r="BX23" s="85"/>
      <c r="BY23" s="85"/>
      <c r="BZ23" s="86"/>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84"/>
      <c r="BM24" s="85"/>
      <c r="BN24" s="85"/>
      <c r="BO24" s="85"/>
      <c r="BP24" s="85"/>
      <c r="BQ24" s="85"/>
      <c r="BR24" s="85"/>
      <c r="BS24" s="85"/>
      <c r="BT24" s="85"/>
      <c r="BU24" s="85"/>
      <c r="BV24" s="85"/>
      <c r="BW24" s="85"/>
      <c r="BX24" s="85"/>
      <c r="BY24" s="85"/>
      <c r="BZ24" s="86"/>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84"/>
      <c r="BM25" s="85"/>
      <c r="BN25" s="85"/>
      <c r="BO25" s="85"/>
      <c r="BP25" s="85"/>
      <c r="BQ25" s="85"/>
      <c r="BR25" s="85"/>
      <c r="BS25" s="85"/>
      <c r="BT25" s="85"/>
      <c r="BU25" s="85"/>
      <c r="BV25" s="85"/>
      <c r="BW25" s="85"/>
      <c r="BX25" s="85"/>
      <c r="BY25" s="85"/>
      <c r="BZ25" s="86"/>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84"/>
      <c r="BM26" s="85"/>
      <c r="BN26" s="85"/>
      <c r="BO26" s="85"/>
      <c r="BP26" s="85"/>
      <c r="BQ26" s="85"/>
      <c r="BR26" s="85"/>
      <c r="BS26" s="85"/>
      <c r="BT26" s="85"/>
      <c r="BU26" s="85"/>
      <c r="BV26" s="85"/>
      <c r="BW26" s="85"/>
      <c r="BX26" s="85"/>
      <c r="BY26" s="85"/>
      <c r="BZ26" s="86"/>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84"/>
      <c r="BM27" s="85"/>
      <c r="BN27" s="85"/>
      <c r="BO27" s="85"/>
      <c r="BP27" s="85"/>
      <c r="BQ27" s="85"/>
      <c r="BR27" s="85"/>
      <c r="BS27" s="85"/>
      <c r="BT27" s="85"/>
      <c r="BU27" s="85"/>
      <c r="BV27" s="85"/>
      <c r="BW27" s="85"/>
      <c r="BX27" s="85"/>
      <c r="BY27" s="85"/>
      <c r="BZ27" s="86"/>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84"/>
      <c r="BM28" s="85"/>
      <c r="BN28" s="85"/>
      <c r="BO28" s="85"/>
      <c r="BP28" s="85"/>
      <c r="BQ28" s="85"/>
      <c r="BR28" s="85"/>
      <c r="BS28" s="85"/>
      <c r="BT28" s="85"/>
      <c r="BU28" s="85"/>
      <c r="BV28" s="85"/>
      <c r="BW28" s="85"/>
      <c r="BX28" s="85"/>
      <c r="BY28" s="85"/>
      <c r="BZ28" s="86"/>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84"/>
      <c r="BM29" s="85"/>
      <c r="BN29" s="85"/>
      <c r="BO29" s="85"/>
      <c r="BP29" s="85"/>
      <c r="BQ29" s="85"/>
      <c r="BR29" s="85"/>
      <c r="BS29" s="85"/>
      <c r="BT29" s="85"/>
      <c r="BU29" s="85"/>
      <c r="BV29" s="85"/>
      <c r="BW29" s="85"/>
      <c r="BX29" s="85"/>
      <c r="BY29" s="85"/>
      <c r="BZ29" s="86"/>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84"/>
      <c r="BM30" s="85"/>
      <c r="BN30" s="85"/>
      <c r="BO30" s="85"/>
      <c r="BP30" s="85"/>
      <c r="BQ30" s="85"/>
      <c r="BR30" s="85"/>
      <c r="BS30" s="85"/>
      <c r="BT30" s="85"/>
      <c r="BU30" s="85"/>
      <c r="BV30" s="85"/>
      <c r="BW30" s="85"/>
      <c r="BX30" s="85"/>
      <c r="BY30" s="85"/>
      <c r="BZ30" s="86"/>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84"/>
      <c r="BM31" s="85"/>
      <c r="BN31" s="85"/>
      <c r="BO31" s="85"/>
      <c r="BP31" s="85"/>
      <c r="BQ31" s="85"/>
      <c r="BR31" s="85"/>
      <c r="BS31" s="85"/>
      <c r="BT31" s="85"/>
      <c r="BU31" s="85"/>
      <c r="BV31" s="85"/>
      <c r="BW31" s="85"/>
      <c r="BX31" s="85"/>
      <c r="BY31" s="85"/>
      <c r="BZ31" s="86"/>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84"/>
      <c r="BM32" s="85"/>
      <c r="BN32" s="85"/>
      <c r="BO32" s="85"/>
      <c r="BP32" s="85"/>
      <c r="BQ32" s="85"/>
      <c r="BR32" s="85"/>
      <c r="BS32" s="85"/>
      <c r="BT32" s="85"/>
      <c r="BU32" s="85"/>
      <c r="BV32" s="85"/>
      <c r="BW32" s="85"/>
      <c r="BX32" s="85"/>
      <c r="BY32" s="85"/>
      <c r="BZ32" s="86"/>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84"/>
      <c r="BM33" s="85"/>
      <c r="BN33" s="85"/>
      <c r="BO33" s="85"/>
      <c r="BP33" s="85"/>
      <c r="BQ33" s="85"/>
      <c r="BR33" s="85"/>
      <c r="BS33" s="85"/>
      <c r="BT33" s="85"/>
      <c r="BU33" s="85"/>
      <c r="BV33" s="85"/>
      <c r="BW33" s="85"/>
      <c r="BX33" s="85"/>
      <c r="BY33" s="85"/>
      <c r="BZ33" s="86"/>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84"/>
      <c r="BM34" s="85"/>
      <c r="BN34" s="85"/>
      <c r="BO34" s="85"/>
      <c r="BP34" s="85"/>
      <c r="BQ34" s="85"/>
      <c r="BR34" s="85"/>
      <c r="BS34" s="85"/>
      <c r="BT34" s="85"/>
      <c r="BU34" s="85"/>
      <c r="BV34" s="85"/>
      <c r="BW34" s="85"/>
      <c r="BX34" s="85"/>
      <c r="BY34" s="85"/>
      <c r="BZ34" s="86"/>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84"/>
      <c r="BM35" s="85"/>
      <c r="BN35" s="85"/>
      <c r="BO35" s="85"/>
      <c r="BP35" s="85"/>
      <c r="BQ35" s="85"/>
      <c r="BR35" s="85"/>
      <c r="BS35" s="85"/>
      <c r="BT35" s="85"/>
      <c r="BU35" s="85"/>
      <c r="BV35" s="85"/>
      <c r="BW35" s="85"/>
      <c r="BX35" s="85"/>
      <c r="BY35" s="85"/>
      <c r="BZ35" s="86"/>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84"/>
      <c r="BM36" s="85"/>
      <c r="BN36" s="85"/>
      <c r="BO36" s="85"/>
      <c r="BP36" s="85"/>
      <c r="BQ36" s="85"/>
      <c r="BR36" s="85"/>
      <c r="BS36" s="85"/>
      <c r="BT36" s="85"/>
      <c r="BU36" s="85"/>
      <c r="BV36" s="85"/>
      <c r="BW36" s="85"/>
      <c r="BX36" s="85"/>
      <c r="BY36" s="85"/>
      <c r="BZ36" s="86"/>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84"/>
      <c r="BM37" s="85"/>
      <c r="BN37" s="85"/>
      <c r="BO37" s="85"/>
      <c r="BP37" s="85"/>
      <c r="BQ37" s="85"/>
      <c r="BR37" s="85"/>
      <c r="BS37" s="85"/>
      <c r="BT37" s="85"/>
      <c r="BU37" s="85"/>
      <c r="BV37" s="85"/>
      <c r="BW37" s="85"/>
      <c r="BX37" s="85"/>
      <c r="BY37" s="85"/>
      <c r="BZ37" s="86"/>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84"/>
      <c r="BM38" s="85"/>
      <c r="BN38" s="85"/>
      <c r="BO38" s="85"/>
      <c r="BP38" s="85"/>
      <c r="BQ38" s="85"/>
      <c r="BR38" s="85"/>
      <c r="BS38" s="85"/>
      <c r="BT38" s="85"/>
      <c r="BU38" s="85"/>
      <c r="BV38" s="85"/>
      <c r="BW38" s="85"/>
      <c r="BX38" s="85"/>
      <c r="BY38" s="85"/>
      <c r="BZ38" s="86"/>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84"/>
      <c r="BM39" s="85"/>
      <c r="BN39" s="85"/>
      <c r="BO39" s="85"/>
      <c r="BP39" s="85"/>
      <c r="BQ39" s="85"/>
      <c r="BR39" s="85"/>
      <c r="BS39" s="85"/>
      <c r="BT39" s="85"/>
      <c r="BU39" s="85"/>
      <c r="BV39" s="85"/>
      <c r="BW39" s="85"/>
      <c r="BX39" s="85"/>
      <c r="BY39" s="85"/>
      <c r="BZ39" s="86"/>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84"/>
      <c r="BM40" s="85"/>
      <c r="BN40" s="85"/>
      <c r="BO40" s="85"/>
      <c r="BP40" s="85"/>
      <c r="BQ40" s="85"/>
      <c r="BR40" s="85"/>
      <c r="BS40" s="85"/>
      <c r="BT40" s="85"/>
      <c r="BU40" s="85"/>
      <c r="BV40" s="85"/>
      <c r="BW40" s="85"/>
      <c r="BX40" s="85"/>
      <c r="BY40" s="85"/>
      <c r="BZ40" s="86"/>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84"/>
      <c r="BM41" s="85"/>
      <c r="BN41" s="85"/>
      <c r="BO41" s="85"/>
      <c r="BP41" s="85"/>
      <c r="BQ41" s="85"/>
      <c r="BR41" s="85"/>
      <c r="BS41" s="85"/>
      <c r="BT41" s="85"/>
      <c r="BU41" s="85"/>
      <c r="BV41" s="85"/>
      <c r="BW41" s="85"/>
      <c r="BX41" s="85"/>
      <c r="BY41" s="85"/>
      <c r="BZ41" s="86"/>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84"/>
      <c r="BM42" s="85"/>
      <c r="BN42" s="85"/>
      <c r="BO42" s="85"/>
      <c r="BP42" s="85"/>
      <c r="BQ42" s="85"/>
      <c r="BR42" s="85"/>
      <c r="BS42" s="85"/>
      <c r="BT42" s="85"/>
      <c r="BU42" s="85"/>
      <c r="BV42" s="85"/>
      <c r="BW42" s="85"/>
      <c r="BX42" s="85"/>
      <c r="BY42" s="85"/>
      <c r="BZ42" s="86"/>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84"/>
      <c r="BM43" s="85"/>
      <c r="BN43" s="85"/>
      <c r="BO43" s="85"/>
      <c r="BP43" s="85"/>
      <c r="BQ43" s="85"/>
      <c r="BR43" s="85"/>
      <c r="BS43" s="85"/>
      <c r="BT43" s="85"/>
      <c r="BU43" s="85"/>
      <c r="BV43" s="85"/>
      <c r="BW43" s="85"/>
      <c r="BX43" s="85"/>
      <c r="BY43" s="85"/>
      <c r="BZ43" s="86"/>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84"/>
      <c r="BM44" s="85"/>
      <c r="BN44" s="85"/>
      <c r="BO44" s="85"/>
      <c r="BP44" s="85"/>
      <c r="BQ44" s="85"/>
      <c r="BR44" s="85"/>
      <c r="BS44" s="85"/>
      <c r="BT44" s="85"/>
      <c r="BU44" s="85"/>
      <c r="BV44" s="85"/>
      <c r="BW44" s="85"/>
      <c r="BX44" s="85"/>
      <c r="BY44" s="85"/>
      <c r="BZ44" s="86"/>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84"/>
      <c r="BM45" s="85"/>
      <c r="BN45" s="85"/>
      <c r="BO45" s="85"/>
      <c r="BP45" s="85"/>
      <c r="BQ45" s="85"/>
      <c r="BR45" s="85"/>
      <c r="BS45" s="85"/>
      <c r="BT45" s="85"/>
      <c r="BU45" s="85"/>
      <c r="BV45" s="85"/>
      <c r="BW45" s="85"/>
      <c r="BX45" s="85"/>
      <c r="BY45" s="85"/>
      <c r="BZ45" s="86"/>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84"/>
      <c r="BM46" s="85"/>
      <c r="BN46" s="85"/>
      <c r="BO46" s="85"/>
      <c r="BP46" s="85"/>
      <c r="BQ46" s="85"/>
      <c r="BR46" s="85"/>
      <c r="BS46" s="85"/>
      <c r="BT46" s="85"/>
      <c r="BU46" s="85"/>
      <c r="BV46" s="85"/>
      <c r="BW46" s="85"/>
      <c r="BX46" s="85"/>
      <c r="BY46" s="85"/>
      <c r="BZ46" s="86"/>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84"/>
      <c r="BM47" s="85"/>
      <c r="BN47" s="85"/>
      <c r="BO47" s="85"/>
      <c r="BP47" s="85"/>
      <c r="BQ47" s="85"/>
      <c r="BR47" s="85"/>
      <c r="BS47" s="85"/>
      <c r="BT47" s="85"/>
      <c r="BU47" s="85"/>
      <c r="BV47" s="85"/>
      <c r="BW47" s="85"/>
      <c r="BX47" s="85"/>
      <c r="BY47" s="85"/>
      <c r="BZ47" s="86"/>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84"/>
      <c r="BM48" s="85"/>
      <c r="BN48" s="85"/>
      <c r="BO48" s="85"/>
      <c r="BP48" s="85"/>
      <c r="BQ48" s="85"/>
      <c r="BR48" s="85"/>
      <c r="BS48" s="85"/>
      <c r="BT48" s="85"/>
      <c r="BU48" s="85"/>
      <c r="BV48" s="85"/>
      <c r="BW48" s="85"/>
      <c r="BX48" s="85"/>
      <c r="BY48" s="85"/>
      <c r="BZ48" s="86"/>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84"/>
      <c r="BM49" s="85"/>
      <c r="BN49" s="85"/>
      <c r="BO49" s="85"/>
      <c r="BP49" s="85"/>
      <c r="BQ49" s="85"/>
      <c r="BR49" s="85"/>
      <c r="BS49" s="85"/>
      <c r="BT49" s="85"/>
      <c r="BU49" s="85"/>
      <c r="BV49" s="85"/>
      <c r="BW49" s="85"/>
      <c r="BX49" s="85"/>
      <c r="BY49" s="85"/>
      <c r="BZ49" s="86"/>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84"/>
      <c r="BM50" s="85"/>
      <c r="BN50" s="85"/>
      <c r="BO50" s="85"/>
      <c r="BP50" s="85"/>
      <c r="BQ50" s="85"/>
      <c r="BR50" s="85"/>
      <c r="BS50" s="85"/>
      <c r="BT50" s="85"/>
      <c r="BU50" s="85"/>
      <c r="BV50" s="85"/>
      <c r="BW50" s="85"/>
      <c r="BX50" s="85"/>
      <c r="BY50" s="85"/>
      <c r="BZ50" s="86"/>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84"/>
      <c r="BM51" s="85"/>
      <c r="BN51" s="85"/>
      <c r="BO51" s="85"/>
      <c r="BP51" s="85"/>
      <c r="BQ51" s="85"/>
      <c r="BR51" s="85"/>
      <c r="BS51" s="85"/>
      <c r="BT51" s="85"/>
      <c r="BU51" s="85"/>
      <c r="BV51" s="85"/>
      <c r="BW51" s="85"/>
      <c r="BX51" s="85"/>
      <c r="BY51" s="85"/>
      <c r="BZ51" s="86"/>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87"/>
      <c r="BM52" s="88"/>
      <c r="BN52" s="88"/>
      <c r="BO52" s="88"/>
      <c r="BP52" s="88"/>
      <c r="BQ52" s="88"/>
      <c r="BR52" s="88"/>
      <c r="BS52" s="88"/>
      <c r="BT52" s="88"/>
      <c r="BU52" s="88"/>
      <c r="BV52" s="88"/>
      <c r="BW52" s="88"/>
      <c r="BX52" s="88"/>
      <c r="BY52" s="88"/>
      <c r="BZ52" s="89"/>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92" t="s">
        <v>19</v>
      </c>
      <c r="BM53" s="93"/>
      <c r="BN53" s="93"/>
      <c r="BO53" s="93"/>
      <c r="BP53" s="93"/>
      <c r="BQ53" s="93"/>
      <c r="BR53" s="93"/>
      <c r="BS53" s="93"/>
      <c r="BT53" s="93"/>
      <c r="BU53" s="93"/>
      <c r="BV53" s="93"/>
      <c r="BW53" s="93"/>
      <c r="BX53" s="93"/>
      <c r="BY53" s="93"/>
      <c r="BZ53" s="94"/>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95"/>
      <c r="BM54" s="96"/>
      <c r="BN54" s="96"/>
      <c r="BO54" s="96"/>
      <c r="BP54" s="96"/>
      <c r="BQ54" s="96"/>
      <c r="BR54" s="96"/>
      <c r="BS54" s="96"/>
      <c r="BT54" s="96"/>
      <c r="BU54" s="96"/>
      <c r="BV54" s="96"/>
      <c r="BW54" s="96"/>
      <c r="BX54" s="96"/>
      <c r="BY54" s="96"/>
      <c r="BZ54" s="97"/>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84" t="s">
        <v>116</v>
      </c>
      <c r="BM55" s="85"/>
      <c r="BN55" s="85"/>
      <c r="BO55" s="85"/>
      <c r="BP55" s="85"/>
      <c r="BQ55" s="85"/>
      <c r="BR55" s="85"/>
      <c r="BS55" s="85"/>
      <c r="BT55" s="85"/>
      <c r="BU55" s="85"/>
      <c r="BV55" s="85"/>
      <c r="BW55" s="85"/>
      <c r="BX55" s="85"/>
      <c r="BY55" s="85"/>
      <c r="BZ55" s="86"/>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84"/>
      <c r="BM56" s="85"/>
      <c r="BN56" s="85"/>
      <c r="BO56" s="85"/>
      <c r="BP56" s="85"/>
      <c r="BQ56" s="85"/>
      <c r="BR56" s="85"/>
      <c r="BS56" s="85"/>
      <c r="BT56" s="85"/>
      <c r="BU56" s="85"/>
      <c r="BV56" s="85"/>
      <c r="BW56" s="85"/>
      <c r="BX56" s="85"/>
      <c r="BY56" s="85"/>
      <c r="BZ56" s="86"/>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84"/>
      <c r="BM57" s="85"/>
      <c r="BN57" s="85"/>
      <c r="BO57" s="85"/>
      <c r="BP57" s="85"/>
      <c r="BQ57" s="85"/>
      <c r="BR57" s="85"/>
      <c r="BS57" s="85"/>
      <c r="BT57" s="85"/>
      <c r="BU57" s="85"/>
      <c r="BV57" s="85"/>
      <c r="BW57" s="85"/>
      <c r="BX57" s="85"/>
      <c r="BY57" s="85"/>
      <c r="BZ57" s="86"/>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84"/>
      <c r="BM58" s="85"/>
      <c r="BN58" s="85"/>
      <c r="BO58" s="85"/>
      <c r="BP58" s="85"/>
      <c r="BQ58" s="85"/>
      <c r="BR58" s="85"/>
      <c r="BS58" s="85"/>
      <c r="BT58" s="85"/>
      <c r="BU58" s="85"/>
      <c r="BV58" s="85"/>
      <c r="BW58" s="85"/>
      <c r="BX58" s="85"/>
      <c r="BY58" s="85"/>
      <c r="BZ58" s="86"/>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84"/>
      <c r="BM59" s="85"/>
      <c r="BN59" s="85"/>
      <c r="BO59" s="85"/>
      <c r="BP59" s="85"/>
      <c r="BQ59" s="85"/>
      <c r="BR59" s="85"/>
      <c r="BS59" s="85"/>
      <c r="BT59" s="85"/>
      <c r="BU59" s="85"/>
      <c r="BV59" s="85"/>
      <c r="BW59" s="85"/>
      <c r="BX59" s="85"/>
      <c r="BY59" s="85"/>
      <c r="BZ59" s="86"/>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84"/>
      <c r="BM60" s="85"/>
      <c r="BN60" s="85"/>
      <c r="BO60" s="85"/>
      <c r="BP60" s="85"/>
      <c r="BQ60" s="85"/>
      <c r="BR60" s="85"/>
      <c r="BS60" s="85"/>
      <c r="BT60" s="85"/>
      <c r="BU60" s="85"/>
      <c r="BV60" s="85"/>
      <c r="BW60" s="85"/>
      <c r="BX60" s="85"/>
      <c r="BY60" s="85"/>
      <c r="BZ60" s="86"/>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84"/>
      <c r="BM61" s="85"/>
      <c r="BN61" s="85"/>
      <c r="BO61" s="85"/>
      <c r="BP61" s="85"/>
      <c r="BQ61" s="85"/>
      <c r="BR61" s="85"/>
      <c r="BS61" s="85"/>
      <c r="BT61" s="85"/>
      <c r="BU61" s="85"/>
      <c r="BV61" s="85"/>
      <c r="BW61" s="85"/>
      <c r="BX61" s="85"/>
      <c r="BY61" s="85"/>
      <c r="BZ61" s="86"/>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84"/>
      <c r="BM62" s="85"/>
      <c r="BN62" s="85"/>
      <c r="BO62" s="85"/>
      <c r="BP62" s="85"/>
      <c r="BQ62" s="85"/>
      <c r="BR62" s="85"/>
      <c r="BS62" s="85"/>
      <c r="BT62" s="85"/>
      <c r="BU62" s="85"/>
      <c r="BV62" s="85"/>
      <c r="BW62" s="85"/>
      <c r="BX62" s="85"/>
      <c r="BY62" s="85"/>
      <c r="BZ62" s="86"/>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84"/>
      <c r="BM63" s="85"/>
      <c r="BN63" s="85"/>
      <c r="BO63" s="85"/>
      <c r="BP63" s="85"/>
      <c r="BQ63" s="85"/>
      <c r="BR63" s="85"/>
      <c r="BS63" s="85"/>
      <c r="BT63" s="85"/>
      <c r="BU63" s="85"/>
      <c r="BV63" s="85"/>
      <c r="BW63" s="85"/>
      <c r="BX63" s="85"/>
      <c r="BY63" s="85"/>
      <c r="BZ63" s="86"/>
    </row>
    <row r="64" spans="1:78" ht="13.5" customHeight="1" x14ac:dyDescent="0.15">
      <c r="A64" s="2"/>
      <c r="B64" s="26"/>
      <c r="C64" s="98"/>
      <c r="D64" s="98"/>
      <c r="E64" s="98"/>
      <c r="F64" s="98"/>
      <c r="G64" s="98"/>
      <c r="H64" s="98"/>
      <c r="I64" s="98"/>
      <c r="J64" s="98"/>
      <c r="K64" s="98"/>
      <c r="L64" s="98"/>
      <c r="M64" s="98"/>
      <c r="N64" s="98"/>
      <c r="O64" s="98"/>
      <c r="P64" s="98"/>
      <c r="Q64" s="29"/>
      <c r="R64" s="98"/>
      <c r="S64" s="98"/>
      <c r="T64" s="98"/>
      <c r="U64" s="98"/>
      <c r="V64" s="98"/>
      <c r="W64" s="98"/>
      <c r="X64" s="98"/>
      <c r="Y64" s="98"/>
      <c r="Z64" s="98"/>
      <c r="AA64" s="98"/>
      <c r="AB64" s="98"/>
      <c r="AC64" s="98"/>
      <c r="AD64" s="98"/>
      <c r="AE64" s="98"/>
      <c r="AF64" s="29"/>
      <c r="AG64" s="98"/>
      <c r="AH64" s="98"/>
      <c r="AI64" s="98"/>
      <c r="AJ64" s="98"/>
      <c r="AK64" s="98"/>
      <c r="AL64" s="98"/>
      <c r="AM64" s="98"/>
      <c r="AN64" s="98"/>
      <c r="AO64" s="98"/>
      <c r="AP64" s="98"/>
      <c r="AQ64" s="98"/>
      <c r="AR64" s="98"/>
      <c r="AS64" s="98"/>
      <c r="AT64" s="98"/>
      <c r="AU64" s="29"/>
      <c r="AV64" s="98"/>
      <c r="AW64" s="98"/>
      <c r="AX64" s="98"/>
      <c r="AY64" s="98"/>
      <c r="AZ64" s="98"/>
      <c r="BA64" s="98"/>
      <c r="BB64" s="98"/>
      <c r="BC64" s="98"/>
      <c r="BD64" s="98"/>
      <c r="BE64" s="98"/>
      <c r="BF64" s="98"/>
      <c r="BG64" s="98"/>
      <c r="BH64" s="98"/>
      <c r="BI64" s="98"/>
      <c r="BJ64" s="28"/>
      <c r="BK64" s="2"/>
      <c r="BL64" s="84"/>
      <c r="BM64" s="85"/>
      <c r="BN64" s="85"/>
      <c r="BO64" s="85"/>
      <c r="BP64" s="85"/>
      <c r="BQ64" s="85"/>
      <c r="BR64" s="85"/>
      <c r="BS64" s="85"/>
      <c r="BT64" s="85"/>
      <c r="BU64" s="85"/>
      <c r="BV64" s="85"/>
      <c r="BW64" s="85"/>
      <c r="BX64" s="85"/>
      <c r="BY64" s="85"/>
      <c r="BZ64" s="86"/>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84"/>
      <c r="BM65" s="85"/>
      <c r="BN65" s="85"/>
      <c r="BO65" s="85"/>
      <c r="BP65" s="85"/>
      <c r="BQ65" s="85"/>
      <c r="BR65" s="85"/>
      <c r="BS65" s="85"/>
      <c r="BT65" s="85"/>
      <c r="BU65" s="85"/>
      <c r="BV65" s="85"/>
      <c r="BW65" s="85"/>
      <c r="BX65" s="85"/>
      <c r="BY65" s="85"/>
      <c r="BZ65" s="86"/>
    </row>
    <row r="66" spans="1:78" ht="13.5" customHeight="1" thickTop="1" x14ac:dyDescent="0.15">
      <c r="A66" s="2"/>
      <c r="B66" s="99" t="s">
        <v>20</v>
      </c>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2"/>
      <c r="BL66" s="84"/>
      <c r="BM66" s="85"/>
      <c r="BN66" s="85"/>
      <c r="BO66" s="85"/>
      <c r="BP66" s="85"/>
      <c r="BQ66" s="85"/>
      <c r="BR66" s="85"/>
      <c r="BS66" s="85"/>
      <c r="BT66" s="85"/>
      <c r="BU66" s="85"/>
      <c r="BV66" s="85"/>
      <c r="BW66" s="85"/>
      <c r="BX66" s="85"/>
      <c r="BY66" s="85"/>
      <c r="BZ66" s="86"/>
    </row>
    <row r="67" spans="1:78" ht="13.5" customHeight="1" thickBot="1" x14ac:dyDescent="0.2">
      <c r="A67" s="2"/>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2"/>
      <c r="BL67" s="84"/>
      <c r="BM67" s="85"/>
      <c r="BN67" s="85"/>
      <c r="BO67" s="85"/>
      <c r="BP67" s="85"/>
      <c r="BQ67" s="85"/>
      <c r="BR67" s="85"/>
      <c r="BS67" s="85"/>
      <c r="BT67" s="85"/>
      <c r="BU67" s="85"/>
      <c r="BV67" s="85"/>
      <c r="BW67" s="85"/>
      <c r="BX67" s="85"/>
      <c r="BY67" s="85"/>
      <c r="BZ67" s="86"/>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84"/>
      <c r="BM68" s="85"/>
      <c r="BN68" s="85"/>
      <c r="BO68" s="85"/>
      <c r="BP68" s="85"/>
      <c r="BQ68" s="85"/>
      <c r="BR68" s="85"/>
      <c r="BS68" s="85"/>
      <c r="BT68" s="85"/>
      <c r="BU68" s="85"/>
      <c r="BV68" s="85"/>
      <c r="BW68" s="85"/>
      <c r="BX68" s="85"/>
      <c r="BY68" s="85"/>
      <c r="BZ68" s="86"/>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84"/>
      <c r="BM69" s="85"/>
      <c r="BN69" s="85"/>
      <c r="BO69" s="85"/>
      <c r="BP69" s="85"/>
      <c r="BQ69" s="85"/>
      <c r="BR69" s="85"/>
      <c r="BS69" s="85"/>
      <c r="BT69" s="85"/>
      <c r="BU69" s="85"/>
      <c r="BV69" s="85"/>
      <c r="BW69" s="85"/>
      <c r="BX69" s="85"/>
      <c r="BY69" s="85"/>
      <c r="BZ69" s="86"/>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84"/>
      <c r="BM70" s="85"/>
      <c r="BN70" s="85"/>
      <c r="BO70" s="85"/>
      <c r="BP70" s="85"/>
      <c r="BQ70" s="85"/>
      <c r="BR70" s="85"/>
      <c r="BS70" s="85"/>
      <c r="BT70" s="85"/>
      <c r="BU70" s="85"/>
      <c r="BV70" s="85"/>
      <c r="BW70" s="85"/>
      <c r="BX70" s="85"/>
      <c r="BY70" s="85"/>
      <c r="BZ70" s="86"/>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84"/>
      <c r="BM71" s="85"/>
      <c r="BN71" s="85"/>
      <c r="BO71" s="85"/>
      <c r="BP71" s="85"/>
      <c r="BQ71" s="85"/>
      <c r="BR71" s="85"/>
      <c r="BS71" s="85"/>
      <c r="BT71" s="85"/>
      <c r="BU71" s="85"/>
      <c r="BV71" s="85"/>
      <c r="BW71" s="85"/>
      <c r="BX71" s="85"/>
      <c r="BY71" s="85"/>
      <c r="BZ71" s="86"/>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84"/>
      <c r="BM72" s="85"/>
      <c r="BN72" s="85"/>
      <c r="BO72" s="85"/>
      <c r="BP72" s="85"/>
      <c r="BQ72" s="85"/>
      <c r="BR72" s="85"/>
      <c r="BS72" s="85"/>
      <c r="BT72" s="85"/>
      <c r="BU72" s="85"/>
      <c r="BV72" s="85"/>
      <c r="BW72" s="85"/>
      <c r="BX72" s="85"/>
      <c r="BY72" s="85"/>
      <c r="BZ72" s="86"/>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92" t="s">
        <v>21</v>
      </c>
      <c r="BM73" s="93"/>
      <c r="BN73" s="93"/>
      <c r="BO73" s="93"/>
      <c r="BP73" s="93"/>
      <c r="BQ73" s="93"/>
      <c r="BR73" s="93"/>
      <c r="BS73" s="93"/>
      <c r="BT73" s="93"/>
      <c r="BU73" s="93"/>
      <c r="BV73" s="93"/>
      <c r="BW73" s="93"/>
      <c r="BX73" s="93"/>
      <c r="BY73" s="93"/>
      <c r="BZ73" s="94"/>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95"/>
      <c r="BM74" s="96"/>
      <c r="BN74" s="96"/>
      <c r="BO74" s="96"/>
      <c r="BP74" s="96"/>
      <c r="BQ74" s="96"/>
      <c r="BR74" s="96"/>
      <c r="BS74" s="96"/>
      <c r="BT74" s="96"/>
      <c r="BU74" s="96"/>
      <c r="BV74" s="96"/>
      <c r="BW74" s="96"/>
      <c r="BX74" s="96"/>
      <c r="BY74" s="96"/>
      <c r="BZ74" s="97"/>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84" t="s">
        <v>115</v>
      </c>
      <c r="BM75" s="85"/>
      <c r="BN75" s="85"/>
      <c r="BO75" s="85"/>
      <c r="BP75" s="85"/>
      <c r="BQ75" s="85"/>
      <c r="BR75" s="85"/>
      <c r="BS75" s="85"/>
      <c r="BT75" s="85"/>
      <c r="BU75" s="85"/>
      <c r="BV75" s="85"/>
      <c r="BW75" s="85"/>
      <c r="BX75" s="85"/>
      <c r="BY75" s="85"/>
      <c r="BZ75" s="86"/>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84"/>
      <c r="BM76" s="85"/>
      <c r="BN76" s="85"/>
      <c r="BO76" s="85"/>
      <c r="BP76" s="85"/>
      <c r="BQ76" s="85"/>
      <c r="BR76" s="85"/>
      <c r="BS76" s="85"/>
      <c r="BT76" s="85"/>
      <c r="BU76" s="85"/>
      <c r="BV76" s="85"/>
      <c r="BW76" s="85"/>
      <c r="BX76" s="85"/>
      <c r="BY76" s="85"/>
      <c r="BZ76" s="86"/>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84"/>
      <c r="BM77" s="85"/>
      <c r="BN77" s="85"/>
      <c r="BO77" s="85"/>
      <c r="BP77" s="85"/>
      <c r="BQ77" s="85"/>
      <c r="BR77" s="85"/>
      <c r="BS77" s="85"/>
      <c r="BT77" s="85"/>
      <c r="BU77" s="85"/>
      <c r="BV77" s="85"/>
      <c r="BW77" s="85"/>
      <c r="BX77" s="85"/>
      <c r="BY77" s="85"/>
      <c r="BZ77" s="86"/>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84"/>
      <c r="BM78" s="85"/>
      <c r="BN78" s="85"/>
      <c r="BO78" s="85"/>
      <c r="BP78" s="85"/>
      <c r="BQ78" s="85"/>
      <c r="BR78" s="85"/>
      <c r="BS78" s="85"/>
      <c r="BT78" s="85"/>
      <c r="BU78" s="85"/>
      <c r="BV78" s="85"/>
      <c r="BW78" s="85"/>
      <c r="BX78" s="85"/>
      <c r="BY78" s="85"/>
      <c r="BZ78" s="86"/>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84"/>
      <c r="BM79" s="85"/>
      <c r="BN79" s="85"/>
      <c r="BO79" s="85"/>
      <c r="BP79" s="85"/>
      <c r="BQ79" s="85"/>
      <c r="BR79" s="85"/>
      <c r="BS79" s="85"/>
      <c r="BT79" s="85"/>
      <c r="BU79" s="85"/>
      <c r="BV79" s="85"/>
      <c r="BW79" s="85"/>
      <c r="BX79" s="85"/>
      <c r="BY79" s="85"/>
      <c r="BZ79" s="86"/>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84"/>
      <c r="BM80" s="85"/>
      <c r="BN80" s="85"/>
      <c r="BO80" s="85"/>
      <c r="BP80" s="85"/>
      <c r="BQ80" s="85"/>
      <c r="BR80" s="85"/>
      <c r="BS80" s="85"/>
      <c r="BT80" s="85"/>
      <c r="BU80" s="85"/>
      <c r="BV80" s="85"/>
      <c r="BW80" s="85"/>
      <c r="BX80" s="85"/>
      <c r="BY80" s="85"/>
      <c r="BZ80" s="86"/>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84"/>
      <c r="BM81" s="85"/>
      <c r="BN81" s="85"/>
      <c r="BO81" s="85"/>
      <c r="BP81" s="85"/>
      <c r="BQ81" s="85"/>
      <c r="BR81" s="85"/>
      <c r="BS81" s="85"/>
      <c r="BT81" s="85"/>
      <c r="BU81" s="85"/>
      <c r="BV81" s="85"/>
      <c r="BW81" s="85"/>
      <c r="BX81" s="85"/>
      <c r="BY81" s="85"/>
      <c r="BZ81" s="86"/>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84"/>
      <c r="BM82" s="85"/>
      <c r="BN82" s="85"/>
      <c r="BO82" s="85"/>
      <c r="BP82" s="85"/>
      <c r="BQ82" s="85"/>
      <c r="BR82" s="85"/>
      <c r="BS82" s="85"/>
      <c r="BT82" s="85"/>
      <c r="BU82" s="85"/>
      <c r="BV82" s="85"/>
      <c r="BW82" s="85"/>
      <c r="BX82" s="85"/>
      <c r="BY82" s="85"/>
      <c r="BZ82" s="86"/>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84"/>
      <c r="BM83" s="85"/>
      <c r="BN83" s="85"/>
      <c r="BO83" s="85"/>
      <c r="BP83" s="85"/>
      <c r="BQ83" s="85"/>
      <c r="BR83" s="85"/>
      <c r="BS83" s="85"/>
      <c r="BT83" s="85"/>
      <c r="BU83" s="85"/>
      <c r="BV83" s="85"/>
      <c r="BW83" s="85"/>
      <c r="BX83" s="85"/>
      <c r="BY83" s="85"/>
      <c r="BZ83" s="86"/>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84"/>
      <c r="BM84" s="85"/>
      <c r="BN84" s="85"/>
      <c r="BO84" s="85"/>
      <c r="BP84" s="85"/>
      <c r="BQ84" s="85"/>
      <c r="BR84" s="85"/>
      <c r="BS84" s="85"/>
      <c r="BT84" s="85"/>
      <c r="BU84" s="85"/>
      <c r="BV84" s="85"/>
      <c r="BW84" s="85"/>
      <c r="BX84" s="85"/>
      <c r="BY84" s="85"/>
      <c r="BZ84" s="86"/>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84"/>
      <c r="BM85" s="85"/>
      <c r="BN85" s="85"/>
      <c r="BO85" s="85"/>
      <c r="BP85" s="85"/>
      <c r="BQ85" s="85"/>
      <c r="BR85" s="85"/>
      <c r="BS85" s="85"/>
      <c r="BT85" s="85"/>
      <c r="BU85" s="85"/>
      <c r="BV85" s="85"/>
      <c r="BW85" s="85"/>
      <c r="BX85" s="85"/>
      <c r="BY85" s="85"/>
      <c r="BZ85" s="86"/>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84"/>
      <c r="BM86" s="85"/>
      <c r="BN86" s="85"/>
      <c r="BO86" s="85"/>
      <c r="BP86" s="85"/>
      <c r="BQ86" s="85"/>
      <c r="BR86" s="85"/>
      <c r="BS86" s="85"/>
      <c r="BT86" s="85"/>
      <c r="BU86" s="85"/>
      <c r="BV86" s="85"/>
      <c r="BW86" s="85"/>
      <c r="BX86" s="85"/>
      <c r="BY86" s="85"/>
      <c r="BZ86" s="86"/>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84"/>
      <c r="BM87" s="85"/>
      <c r="BN87" s="85"/>
      <c r="BO87" s="85"/>
      <c r="BP87" s="85"/>
      <c r="BQ87" s="85"/>
      <c r="BR87" s="85"/>
      <c r="BS87" s="85"/>
      <c r="BT87" s="85"/>
      <c r="BU87" s="85"/>
      <c r="BV87" s="85"/>
      <c r="BW87" s="85"/>
      <c r="BX87" s="85"/>
      <c r="BY87" s="85"/>
      <c r="BZ87" s="86"/>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84"/>
      <c r="BM88" s="85"/>
      <c r="BN88" s="85"/>
      <c r="BO88" s="85"/>
      <c r="BP88" s="85"/>
      <c r="BQ88" s="85"/>
      <c r="BR88" s="85"/>
      <c r="BS88" s="85"/>
      <c r="BT88" s="85"/>
      <c r="BU88" s="85"/>
      <c r="BV88" s="85"/>
      <c r="BW88" s="85"/>
      <c r="BX88" s="85"/>
      <c r="BY88" s="85"/>
      <c r="BZ88" s="86"/>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87"/>
      <c r="BM89" s="88"/>
      <c r="BN89" s="88"/>
      <c r="BO89" s="88"/>
      <c r="BP89" s="88"/>
      <c r="BQ89" s="88"/>
      <c r="BR89" s="88"/>
      <c r="BS89" s="88"/>
      <c r="BT89" s="88"/>
      <c r="BU89" s="88"/>
      <c r="BV89" s="88"/>
      <c r="BW89" s="88"/>
      <c r="BX89" s="88"/>
      <c r="BY89" s="88"/>
      <c r="BZ89" s="89"/>
    </row>
    <row r="90" spans="1:78" ht="14.25" thickTop="1" x14ac:dyDescent="0.15">
      <c r="B90" s="40" t="s">
        <v>22</v>
      </c>
    </row>
  </sheetData>
  <sheetProtection algorithmName="SHA-512" hashValue="E0sgePm27i/df2ZVIfdsnmlZEmesdWZx4FPYHai5pG/RMLYciDARHYxW/Iu0iCsXvPDNb51yWUZ/VvTik9xKjQ==" saltValue="dra4LWXrjrgs6zYq/+1RSw==" spinCount="100000"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3"/>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12</v>
      </c>
      <c r="Z5" s="54" t="s">
        <v>63</v>
      </c>
      <c r="AA5" s="54" t="s">
        <v>64</v>
      </c>
      <c r="AB5" s="54" t="s">
        <v>65</v>
      </c>
      <c r="AC5" s="54" t="s">
        <v>66</v>
      </c>
      <c r="AD5" s="54" t="s">
        <v>67</v>
      </c>
      <c r="AE5" s="54" t="s">
        <v>68</v>
      </c>
      <c r="AF5" s="54" t="s">
        <v>69</v>
      </c>
      <c r="AG5" s="54" t="s">
        <v>65</v>
      </c>
      <c r="AH5" s="54" t="s">
        <v>66</v>
      </c>
      <c r="AI5" s="54" t="s">
        <v>67</v>
      </c>
      <c r="AJ5" s="54" t="s">
        <v>68</v>
      </c>
      <c r="AK5" s="54" t="s">
        <v>69</v>
      </c>
      <c r="AL5" s="54" t="s">
        <v>70</v>
      </c>
      <c r="AM5" s="54" t="s">
        <v>71</v>
      </c>
      <c r="AN5" s="54" t="s">
        <v>72</v>
      </c>
      <c r="AO5" s="54" t="s">
        <v>73</v>
      </c>
      <c r="AP5" s="54" t="s">
        <v>74</v>
      </c>
      <c r="AQ5" s="54" t="s">
        <v>75</v>
      </c>
      <c r="AR5" s="54" t="s">
        <v>76</v>
      </c>
      <c r="AS5" s="54" t="s">
        <v>77</v>
      </c>
      <c r="AT5" s="54" t="s">
        <v>78</v>
      </c>
      <c r="AU5" s="54" t="s">
        <v>79</v>
      </c>
      <c r="AV5" s="54" t="s">
        <v>80</v>
      </c>
      <c r="AW5" s="54" t="s">
        <v>70</v>
      </c>
      <c r="AX5" s="54" t="s">
        <v>71</v>
      </c>
      <c r="AY5" s="54" t="s">
        <v>72</v>
      </c>
      <c r="AZ5" s="54" t="s">
        <v>73</v>
      </c>
      <c r="BA5" s="54" t="s">
        <v>74</v>
      </c>
      <c r="BB5" s="54" t="s">
        <v>75</v>
      </c>
      <c r="BC5" s="54" t="s">
        <v>76</v>
      </c>
      <c r="BD5" s="54" t="s">
        <v>77</v>
      </c>
      <c r="BE5" s="54" t="s">
        <v>78</v>
      </c>
      <c r="BF5" s="54" t="s">
        <v>79</v>
      </c>
      <c r="BG5" s="54" t="s">
        <v>80</v>
      </c>
      <c r="BH5" s="54" t="s">
        <v>70</v>
      </c>
      <c r="BI5" s="54" t="s">
        <v>71</v>
      </c>
      <c r="BJ5" s="54" t="s">
        <v>72</v>
      </c>
      <c r="BK5" s="54" t="s">
        <v>73</v>
      </c>
      <c r="BL5" s="54" t="s">
        <v>74</v>
      </c>
      <c r="BM5" s="54" t="s">
        <v>75</v>
      </c>
      <c r="BN5" s="54" t="s">
        <v>76</v>
      </c>
      <c r="BO5" s="54" t="s">
        <v>77</v>
      </c>
      <c r="BP5" s="54" t="s">
        <v>78</v>
      </c>
      <c r="BQ5" s="54" t="s">
        <v>79</v>
      </c>
      <c r="BR5" s="54" t="s">
        <v>80</v>
      </c>
      <c r="BS5" s="54" t="s">
        <v>70</v>
      </c>
      <c r="BT5" s="54" t="s">
        <v>71</v>
      </c>
      <c r="BU5" s="54" t="s">
        <v>72</v>
      </c>
      <c r="BV5" s="54" t="s">
        <v>73</v>
      </c>
      <c r="BW5" s="54" t="s">
        <v>74</v>
      </c>
      <c r="BX5" s="54" t="s">
        <v>75</v>
      </c>
      <c r="BY5" s="54" t="s">
        <v>76</v>
      </c>
      <c r="BZ5" s="54" t="s">
        <v>77</v>
      </c>
      <c r="CA5" s="54" t="s">
        <v>78</v>
      </c>
      <c r="CB5" s="54" t="s">
        <v>79</v>
      </c>
      <c r="CC5" s="54" t="s">
        <v>80</v>
      </c>
      <c r="CD5" s="54" t="s">
        <v>70</v>
      </c>
      <c r="CE5" s="54" t="s">
        <v>71</v>
      </c>
      <c r="CF5" s="54" t="s">
        <v>72</v>
      </c>
      <c r="CG5" s="54" t="s">
        <v>73</v>
      </c>
      <c r="CH5" s="54" t="s">
        <v>74</v>
      </c>
      <c r="CI5" s="54" t="s">
        <v>75</v>
      </c>
      <c r="CJ5" s="54" t="s">
        <v>76</v>
      </c>
      <c r="CK5" s="54" t="s">
        <v>77</v>
      </c>
      <c r="CL5" s="54" t="s">
        <v>78</v>
      </c>
      <c r="CM5" s="54" t="s">
        <v>79</v>
      </c>
      <c r="CN5" s="54" t="s">
        <v>70</v>
      </c>
      <c r="CO5" s="54" t="s">
        <v>71</v>
      </c>
      <c r="CP5" s="54" t="s">
        <v>72</v>
      </c>
      <c r="CQ5" s="54" t="s">
        <v>73</v>
      </c>
      <c r="CR5" s="54" t="s">
        <v>74</v>
      </c>
      <c r="CS5" s="54" t="s">
        <v>75</v>
      </c>
      <c r="CT5" s="54" t="s">
        <v>76</v>
      </c>
      <c r="CU5" s="54" t="s">
        <v>77</v>
      </c>
      <c r="CV5" s="54" t="s">
        <v>78</v>
      </c>
      <c r="CW5" s="54" t="s">
        <v>79</v>
      </c>
      <c r="CX5" s="54" t="s">
        <v>70</v>
      </c>
      <c r="CY5" s="54" t="s">
        <v>71</v>
      </c>
      <c r="CZ5" s="54" t="s">
        <v>72</v>
      </c>
      <c r="DA5" s="54" t="s">
        <v>73</v>
      </c>
      <c r="DB5" s="54" t="s">
        <v>74</v>
      </c>
      <c r="DC5" s="54" t="s">
        <v>75</v>
      </c>
      <c r="DD5" s="54" t="s">
        <v>76</v>
      </c>
      <c r="DE5" s="54" t="s">
        <v>77</v>
      </c>
      <c r="DF5" s="54" t="s">
        <v>78</v>
      </c>
      <c r="DG5" s="54" t="s">
        <v>79</v>
      </c>
      <c r="DH5" s="54" t="s">
        <v>70</v>
      </c>
      <c r="DI5" s="54" t="s">
        <v>71</v>
      </c>
      <c r="DJ5" s="54" t="s">
        <v>72</v>
      </c>
      <c r="DK5" s="54" t="s">
        <v>73</v>
      </c>
      <c r="DL5" s="54" t="s">
        <v>74</v>
      </c>
      <c r="DM5" s="54" t="s">
        <v>75</v>
      </c>
      <c r="DN5" s="54" t="s">
        <v>76</v>
      </c>
      <c r="DO5" s="54" t="s">
        <v>77</v>
      </c>
      <c r="DP5" s="54" t="s">
        <v>78</v>
      </c>
      <c r="DQ5" s="54" t="s">
        <v>79</v>
      </c>
      <c r="DR5" s="54" t="s">
        <v>70</v>
      </c>
      <c r="DS5" s="54" t="s">
        <v>71</v>
      </c>
      <c r="DT5" s="54" t="s">
        <v>72</v>
      </c>
      <c r="DU5" s="54" t="s">
        <v>73</v>
      </c>
      <c r="DV5" s="54" t="s">
        <v>74</v>
      </c>
      <c r="DW5" s="54" t="s">
        <v>75</v>
      </c>
      <c r="DX5" s="54" t="s">
        <v>76</v>
      </c>
      <c r="DY5" s="54" t="s">
        <v>77</v>
      </c>
      <c r="DZ5" s="54" t="s">
        <v>78</v>
      </c>
      <c r="EA5" s="54" t="s">
        <v>79</v>
      </c>
      <c r="EB5" s="54" t="s">
        <v>70</v>
      </c>
      <c r="EC5" s="54" t="s">
        <v>71</v>
      </c>
      <c r="ED5" s="54" t="s">
        <v>72</v>
      </c>
      <c r="EE5" s="54" t="s">
        <v>73</v>
      </c>
      <c r="EF5" s="54" t="s">
        <v>74</v>
      </c>
      <c r="EG5" s="54" t="s">
        <v>81</v>
      </c>
      <c r="EH5" s="54" t="s">
        <v>82</v>
      </c>
      <c r="EI5" s="54" t="s">
        <v>83</v>
      </c>
      <c r="EJ5" s="54" t="s">
        <v>84</v>
      </c>
      <c r="EK5" s="54" t="s">
        <v>85</v>
      </c>
      <c r="EL5" s="54" t="s">
        <v>70</v>
      </c>
      <c r="EM5" s="54" t="s">
        <v>71</v>
      </c>
      <c r="EN5" s="54" t="s">
        <v>72</v>
      </c>
      <c r="EO5" s="54" t="s">
        <v>73</v>
      </c>
      <c r="EP5" s="54" t="s">
        <v>74</v>
      </c>
      <c r="EQ5" s="54" t="s">
        <v>81</v>
      </c>
      <c r="ER5" s="54" t="s">
        <v>82</v>
      </c>
      <c r="ES5" s="54" t="s">
        <v>83</v>
      </c>
      <c r="ET5" s="54" t="s">
        <v>84</v>
      </c>
      <c r="EU5" s="54" t="s">
        <v>85</v>
      </c>
      <c r="EV5" s="54" t="s">
        <v>70</v>
      </c>
      <c r="EW5" s="54" t="s">
        <v>71</v>
      </c>
      <c r="EX5" s="54" t="s">
        <v>72</v>
      </c>
      <c r="EY5" s="54" t="s">
        <v>73</v>
      </c>
      <c r="EZ5" s="54" t="s">
        <v>74</v>
      </c>
      <c r="FA5" s="54" t="s">
        <v>81</v>
      </c>
      <c r="FB5" s="54" t="s">
        <v>82</v>
      </c>
      <c r="FC5" s="54" t="s">
        <v>83</v>
      </c>
      <c r="FD5" s="54" t="s">
        <v>84</v>
      </c>
      <c r="FE5" s="54" t="s">
        <v>85</v>
      </c>
      <c r="FF5" s="54" t="s">
        <v>70</v>
      </c>
      <c r="FG5" s="54" t="s">
        <v>71</v>
      </c>
      <c r="FH5" s="54" t="s">
        <v>72</v>
      </c>
      <c r="FI5" s="54" t="s">
        <v>73</v>
      </c>
      <c r="FJ5" s="54" t="s">
        <v>74</v>
      </c>
      <c r="FK5" s="54" t="s">
        <v>75</v>
      </c>
      <c r="FL5" s="54" t="s">
        <v>76</v>
      </c>
      <c r="FM5" s="54" t="s">
        <v>77</v>
      </c>
      <c r="FN5" s="54" t="s">
        <v>78</v>
      </c>
      <c r="FO5" s="54" t="s">
        <v>79</v>
      </c>
    </row>
    <row r="6" spans="8:171" s="62" customFormat="1" x14ac:dyDescent="0.15">
      <c r="H6" s="42" t="s">
        <v>86</v>
      </c>
      <c r="I6" s="55" t="str">
        <f>I7</f>
        <v>2018</v>
      </c>
      <c r="J6" s="55" t="str">
        <f t="shared" ref="J6:AK6" si="3">J7</f>
        <v>022012</v>
      </c>
      <c r="K6" s="55" t="str">
        <f t="shared" si="3"/>
        <v>46</v>
      </c>
      <c r="L6" s="55" t="str">
        <f t="shared" si="3"/>
        <v>03</v>
      </c>
      <c r="M6" s="56" t="str">
        <f>M7</f>
        <v>3</v>
      </c>
      <c r="N6" s="56" t="str">
        <f>N7</f>
        <v>000</v>
      </c>
      <c r="O6" s="55" t="str">
        <f t="shared" si="3"/>
        <v>青森県　青森市</v>
      </c>
      <c r="P6" s="55" t="str">
        <f t="shared" si="3"/>
        <v>法適用</v>
      </c>
      <c r="Q6" s="55" t="str">
        <f t="shared" si="3"/>
        <v>交通事業</v>
      </c>
      <c r="R6" s="55" t="str">
        <f t="shared" si="3"/>
        <v>自動車運送事業</v>
      </c>
      <c r="S6" s="55" t="str">
        <f t="shared" si="3"/>
        <v>自治体職員</v>
      </c>
      <c r="T6" s="57">
        <f t="shared" si="3"/>
        <v>2.6</v>
      </c>
      <c r="U6" s="57">
        <f t="shared" si="3"/>
        <v>218</v>
      </c>
      <c r="V6" s="58">
        <f t="shared" si="3"/>
        <v>3383</v>
      </c>
      <c r="W6" s="58">
        <f t="shared" si="3"/>
        <v>141</v>
      </c>
      <c r="X6" s="58">
        <f t="shared" si="3"/>
        <v>227</v>
      </c>
      <c r="Y6" s="57">
        <f>Y7</f>
        <v>3.5</v>
      </c>
      <c r="Z6" s="55" t="str">
        <f t="shared" si="3"/>
        <v>有</v>
      </c>
      <c r="AA6" s="55" t="str">
        <f t="shared" si="3"/>
        <v>有</v>
      </c>
      <c r="AB6" s="58">
        <f t="shared" si="3"/>
        <v>7547</v>
      </c>
      <c r="AC6" s="58">
        <f t="shared" si="3"/>
        <v>7362</v>
      </c>
      <c r="AD6" s="58">
        <f t="shared" si="3"/>
        <v>7434</v>
      </c>
      <c r="AE6" s="58">
        <f t="shared" si="3"/>
        <v>7446</v>
      </c>
      <c r="AF6" s="58">
        <f t="shared" si="3"/>
        <v>7382</v>
      </c>
      <c r="AG6" s="58">
        <f t="shared" si="3"/>
        <v>174388</v>
      </c>
      <c r="AH6" s="58">
        <f t="shared" si="3"/>
        <v>274180</v>
      </c>
      <c r="AI6" s="58">
        <f t="shared" si="3"/>
        <v>221395</v>
      </c>
      <c r="AJ6" s="58">
        <f t="shared" si="3"/>
        <v>134132</v>
      </c>
      <c r="AK6" s="58">
        <f t="shared" si="3"/>
        <v>134012</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87</v>
      </c>
      <c r="J7" s="63" t="s">
        <v>88</v>
      </c>
      <c r="K7" s="63" t="s">
        <v>89</v>
      </c>
      <c r="L7" s="63" t="s">
        <v>90</v>
      </c>
      <c r="M7" s="63" t="s">
        <v>91</v>
      </c>
      <c r="N7" s="63" t="s">
        <v>92</v>
      </c>
      <c r="O7" s="63" t="s">
        <v>93</v>
      </c>
      <c r="P7" s="63" t="s">
        <v>94</v>
      </c>
      <c r="Q7" s="63" t="s">
        <v>95</v>
      </c>
      <c r="R7" s="63" t="s">
        <v>96</v>
      </c>
      <c r="S7" s="63" t="s">
        <v>97</v>
      </c>
      <c r="T7" s="64">
        <v>2.6</v>
      </c>
      <c r="U7" s="64">
        <v>218</v>
      </c>
      <c r="V7" s="65">
        <v>3383</v>
      </c>
      <c r="W7" s="65">
        <v>141</v>
      </c>
      <c r="X7" s="65">
        <v>227</v>
      </c>
      <c r="Y7" s="64">
        <v>3.5</v>
      </c>
      <c r="Z7" s="63" t="s">
        <v>98</v>
      </c>
      <c r="AA7" s="63" t="s">
        <v>98</v>
      </c>
      <c r="AB7" s="65">
        <v>7547</v>
      </c>
      <c r="AC7" s="65">
        <v>7362</v>
      </c>
      <c r="AD7" s="65">
        <v>7434</v>
      </c>
      <c r="AE7" s="65">
        <v>7446</v>
      </c>
      <c r="AF7" s="65">
        <v>7382</v>
      </c>
      <c r="AG7" s="65">
        <v>174388</v>
      </c>
      <c r="AH7" s="65">
        <v>274180</v>
      </c>
      <c r="AI7" s="65">
        <v>221395</v>
      </c>
      <c r="AJ7" s="65">
        <v>134132</v>
      </c>
      <c r="AK7" s="65">
        <v>134012</v>
      </c>
      <c r="AL7" s="64">
        <v>97.5</v>
      </c>
      <c r="AM7" s="64">
        <v>105.9</v>
      </c>
      <c r="AN7" s="64">
        <v>98.6</v>
      </c>
      <c r="AO7" s="64">
        <v>100.6</v>
      </c>
      <c r="AP7" s="64">
        <v>92.7</v>
      </c>
      <c r="AQ7" s="64">
        <v>102.8</v>
      </c>
      <c r="AR7" s="64">
        <v>104.1</v>
      </c>
      <c r="AS7" s="64">
        <v>103.5</v>
      </c>
      <c r="AT7" s="64">
        <v>103.3</v>
      </c>
      <c r="AU7" s="64">
        <v>102.4</v>
      </c>
      <c r="AV7" s="64">
        <v>100</v>
      </c>
      <c r="AW7" s="64">
        <v>84.5</v>
      </c>
      <c r="AX7" s="64">
        <v>87.4</v>
      </c>
      <c r="AY7" s="64">
        <v>83.3</v>
      </c>
      <c r="AZ7" s="64">
        <v>87.7</v>
      </c>
      <c r="BA7" s="64">
        <v>79.599999999999994</v>
      </c>
      <c r="BB7" s="64">
        <v>93.3</v>
      </c>
      <c r="BC7" s="64">
        <v>95.5</v>
      </c>
      <c r="BD7" s="64">
        <v>94.2</v>
      </c>
      <c r="BE7" s="64">
        <v>94</v>
      </c>
      <c r="BF7" s="64">
        <v>93.2</v>
      </c>
      <c r="BG7" s="64">
        <v>100</v>
      </c>
      <c r="BH7" s="64">
        <v>20.3</v>
      </c>
      <c r="BI7" s="64">
        <v>34.4</v>
      </c>
      <c r="BJ7" s="64">
        <v>44.4</v>
      </c>
      <c r="BK7" s="64">
        <v>56.1</v>
      </c>
      <c r="BL7" s="64">
        <v>39.299999999999997</v>
      </c>
      <c r="BM7" s="64">
        <v>96.5</v>
      </c>
      <c r="BN7" s="64">
        <v>97.7</v>
      </c>
      <c r="BO7" s="64">
        <v>100</v>
      </c>
      <c r="BP7" s="64">
        <v>156.69999999999999</v>
      </c>
      <c r="BQ7" s="64">
        <v>155.30000000000001</v>
      </c>
      <c r="BR7" s="64">
        <v>100</v>
      </c>
      <c r="BS7" s="64">
        <v>115.3</v>
      </c>
      <c r="BT7" s="64">
        <v>116.9</v>
      </c>
      <c r="BU7" s="64">
        <v>114.6</v>
      </c>
      <c r="BV7" s="64">
        <v>102</v>
      </c>
      <c r="BW7" s="64">
        <v>115.1</v>
      </c>
      <c r="BX7" s="64">
        <v>102.5</v>
      </c>
      <c r="BY7" s="64">
        <v>90.4</v>
      </c>
      <c r="BZ7" s="64">
        <v>86.1</v>
      </c>
      <c r="CA7" s="64">
        <v>62.9</v>
      </c>
      <c r="CB7" s="64">
        <v>34.799999999999997</v>
      </c>
      <c r="CC7" s="64">
        <v>0</v>
      </c>
      <c r="CD7" s="64">
        <v>23.1</v>
      </c>
      <c r="CE7" s="64">
        <v>37.200000000000003</v>
      </c>
      <c r="CF7" s="64">
        <v>29.8</v>
      </c>
      <c r="CG7" s="64">
        <v>18</v>
      </c>
      <c r="CH7" s="64">
        <v>18.2</v>
      </c>
      <c r="CI7" s="64">
        <v>15.7</v>
      </c>
      <c r="CJ7" s="64">
        <v>13.6</v>
      </c>
      <c r="CK7" s="64">
        <v>14.6</v>
      </c>
      <c r="CL7" s="64">
        <v>14.5</v>
      </c>
      <c r="CM7" s="64">
        <v>14.7</v>
      </c>
      <c r="CN7" s="64">
        <v>327.10000000000002</v>
      </c>
      <c r="CO7" s="64">
        <v>305.39999999999998</v>
      </c>
      <c r="CP7" s="64">
        <v>308.8</v>
      </c>
      <c r="CQ7" s="64">
        <v>309.10000000000002</v>
      </c>
      <c r="CR7" s="64">
        <v>313.5</v>
      </c>
      <c r="CS7" s="64">
        <v>181.8</v>
      </c>
      <c r="CT7" s="64">
        <v>177.3</v>
      </c>
      <c r="CU7" s="64">
        <v>180</v>
      </c>
      <c r="CV7" s="64">
        <v>180.1</v>
      </c>
      <c r="CW7" s="64">
        <v>182.9</v>
      </c>
      <c r="CX7" s="64">
        <v>7.1</v>
      </c>
      <c r="CY7" s="64">
        <v>12.2</v>
      </c>
      <c r="CZ7" s="64">
        <v>9.6</v>
      </c>
      <c r="DA7" s="64">
        <v>5.8</v>
      </c>
      <c r="DB7" s="64">
        <v>5.8</v>
      </c>
      <c r="DC7" s="64">
        <v>8.6999999999999993</v>
      </c>
      <c r="DD7" s="64">
        <v>7.7</v>
      </c>
      <c r="DE7" s="64">
        <v>8.1</v>
      </c>
      <c r="DF7" s="64">
        <v>8</v>
      </c>
      <c r="DG7" s="64">
        <v>8</v>
      </c>
      <c r="DH7" s="64">
        <v>26.1</v>
      </c>
      <c r="DI7" s="64">
        <v>32.799999999999997</v>
      </c>
      <c r="DJ7" s="64">
        <v>32.700000000000003</v>
      </c>
      <c r="DK7" s="64">
        <v>33.1</v>
      </c>
      <c r="DL7" s="64">
        <v>36.5</v>
      </c>
      <c r="DM7" s="64">
        <v>30.9</v>
      </c>
      <c r="DN7" s="64">
        <v>27</v>
      </c>
      <c r="DO7" s="64">
        <v>22.5</v>
      </c>
      <c r="DP7" s="64">
        <v>21.9</v>
      </c>
      <c r="DQ7" s="64">
        <v>23.3</v>
      </c>
      <c r="DR7" s="64">
        <v>73.8</v>
      </c>
      <c r="DS7" s="64">
        <v>72.7</v>
      </c>
      <c r="DT7" s="64">
        <v>74</v>
      </c>
      <c r="DU7" s="64">
        <v>74.3</v>
      </c>
      <c r="DV7" s="64">
        <v>75.099999999999994</v>
      </c>
      <c r="DW7" s="64">
        <v>79.3</v>
      </c>
      <c r="DX7" s="64">
        <v>78.900000000000006</v>
      </c>
      <c r="DY7" s="64">
        <v>78.400000000000006</v>
      </c>
      <c r="DZ7" s="64">
        <v>77.8</v>
      </c>
      <c r="EA7" s="64">
        <v>77.400000000000006</v>
      </c>
      <c r="EB7" s="66">
        <v>485.57</v>
      </c>
      <c r="EC7" s="66">
        <v>478.26</v>
      </c>
      <c r="ED7" s="66">
        <v>481.31</v>
      </c>
      <c r="EE7" s="66">
        <v>497.07</v>
      </c>
      <c r="EF7" s="66">
        <v>482.43</v>
      </c>
      <c r="EG7" s="66">
        <v>247.65</v>
      </c>
      <c r="EH7" s="66">
        <v>251.2</v>
      </c>
      <c r="EI7" s="66">
        <v>255.17</v>
      </c>
      <c r="EJ7" s="66">
        <v>248.24</v>
      </c>
      <c r="EK7" s="66">
        <v>249.59</v>
      </c>
      <c r="EL7" s="66">
        <v>702.49</v>
      </c>
      <c r="EM7" s="66">
        <v>663.61</v>
      </c>
      <c r="EN7" s="66">
        <v>678.15</v>
      </c>
      <c r="EO7" s="66">
        <v>684.29</v>
      </c>
      <c r="EP7" s="66">
        <v>683.99</v>
      </c>
      <c r="EQ7" s="66">
        <v>314.11</v>
      </c>
      <c r="ER7" s="66">
        <v>319.07</v>
      </c>
      <c r="ES7" s="66">
        <v>324.35000000000002</v>
      </c>
      <c r="ET7" s="66">
        <v>330.16</v>
      </c>
      <c r="EU7" s="66">
        <v>339.58</v>
      </c>
      <c r="EV7" s="66">
        <v>473.3</v>
      </c>
      <c r="EW7" s="66">
        <v>415.48</v>
      </c>
      <c r="EX7" s="66">
        <v>426.45</v>
      </c>
      <c r="EY7" s="66">
        <v>422.23</v>
      </c>
      <c r="EZ7" s="66">
        <v>419.85</v>
      </c>
      <c r="FA7" s="66">
        <v>178.87</v>
      </c>
      <c r="FB7" s="66">
        <v>186.85</v>
      </c>
      <c r="FC7" s="66">
        <v>189.23</v>
      </c>
      <c r="FD7" s="66">
        <v>193.56</v>
      </c>
      <c r="FE7" s="66">
        <v>193.73</v>
      </c>
      <c r="FF7" s="64">
        <v>13.6</v>
      </c>
      <c r="FG7" s="64">
        <v>14</v>
      </c>
      <c r="FH7" s="64">
        <v>13.8</v>
      </c>
      <c r="FI7" s="64">
        <v>14.2</v>
      </c>
      <c r="FJ7" s="64">
        <v>13.6</v>
      </c>
      <c r="FK7" s="64">
        <v>17.399999999999999</v>
      </c>
      <c r="FL7" s="64">
        <v>17.7</v>
      </c>
      <c r="FM7" s="64">
        <v>18</v>
      </c>
      <c r="FN7" s="64">
        <v>18.399999999999999</v>
      </c>
      <c r="FO7" s="64">
        <v>18.3</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99</v>
      </c>
      <c r="J9" s="68" t="s">
        <v>100</v>
      </c>
      <c r="K9" s="68" t="s">
        <v>101</v>
      </c>
      <c r="L9" s="68" t="s">
        <v>102</v>
      </c>
      <c r="M9" s="68" t="s">
        <v>103</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104</v>
      </c>
      <c r="AV9" s="69"/>
      <c r="AW9" s="69"/>
      <c r="AX9" s="69"/>
      <c r="AY9" s="69"/>
      <c r="AZ9" s="69"/>
      <c r="BA9" s="67"/>
      <c r="BB9" s="67"/>
      <c r="BC9" s="2"/>
      <c r="BD9" s="2"/>
      <c r="BE9" s="2"/>
      <c r="BF9" s="67" t="s">
        <v>104</v>
      </c>
      <c r="BG9" s="69"/>
      <c r="BH9" s="69"/>
      <c r="BI9" s="69"/>
      <c r="BJ9" s="69"/>
      <c r="BK9" s="69"/>
      <c r="BL9" s="2"/>
      <c r="BM9" s="2"/>
      <c r="BN9" s="2"/>
      <c r="BO9" s="2"/>
      <c r="BP9" s="2"/>
      <c r="BQ9" s="67" t="s">
        <v>104</v>
      </c>
      <c r="BR9" s="69"/>
      <c r="BS9" s="69"/>
      <c r="BT9" s="69"/>
      <c r="BU9" s="69"/>
      <c r="BV9" s="69"/>
      <c r="BW9" s="2"/>
      <c r="BX9" s="2"/>
      <c r="BY9" s="2"/>
      <c r="BZ9" s="2"/>
      <c r="CA9" s="2"/>
      <c r="CB9" s="67" t="s">
        <v>104</v>
      </c>
      <c r="CC9" s="69"/>
      <c r="CD9" s="69"/>
      <c r="CE9" s="69"/>
      <c r="CF9" s="69"/>
      <c r="CG9" s="69"/>
      <c r="CH9" s="2"/>
      <c r="CI9" s="2"/>
      <c r="CJ9" s="2"/>
      <c r="CK9" s="2"/>
      <c r="CL9" s="2"/>
      <c r="CM9" s="2"/>
      <c r="CN9" s="2"/>
      <c r="CO9" s="2"/>
      <c r="CP9" s="2"/>
      <c r="CQ9" s="2"/>
      <c r="CR9" s="2"/>
      <c r="CS9" s="2"/>
      <c r="CT9" s="2"/>
      <c r="CU9" s="2"/>
      <c r="CV9" s="67" t="s">
        <v>104</v>
      </c>
      <c r="CW9" s="69"/>
      <c r="CX9" s="69"/>
      <c r="CY9" s="69"/>
      <c r="CZ9" s="69"/>
      <c r="DA9" s="69"/>
      <c r="DB9" s="2"/>
      <c r="DC9" s="2"/>
      <c r="DD9" s="2"/>
      <c r="DE9" s="2"/>
      <c r="DF9" s="67" t="s">
        <v>104</v>
      </c>
      <c r="DG9" s="69"/>
      <c r="DH9" s="69"/>
      <c r="DI9" s="69"/>
      <c r="DJ9" s="69"/>
      <c r="DK9" s="69"/>
      <c r="DL9" s="2"/>
      <c r="DM9" s="2"/>
      <c r="DN9" s="2"/>
      <c r="DO9" s="2"/>
      <c r="DP9" s="67" t="s">
        <v>104</v>
      </c>
      <c r="DQ9" s="69"/>
      <c r="DR9" s="69"/>
      <c r="DS9" s="69"/>
      <c r="DT9" s="69"/>
      <c r="DU9" s="69"/>
      <c r="DV9" s="2"/>
      <c r="DW9" s="2"/>
      <c r="DX9" s="2"/>
      <c r="DY9" s="2"/>
      <c r="DZ9" s="67" t="s">
        <v>104</v>
      </c>
      <c r="EA9" s="69"/>
      <c r="EB9" s="69"/>
      <c r="EC9" s="69"/>
      <c r="ED9" s="69"/>
      <c r="EE9" s="69"/>
      <c r="EF9" s="2"/>
      <c r="EG9" s="2"/>
      <c r="EH9" s="2"/>
      <c r="EI9" s="2"/>
      <c r="EJ9" s="67" t="s">
        <v>104</v>
      </c>
      <c r="EK9" s="69"/>
      <c r="EL9" s="69"/>
      <c r="EM9" s="69"/>
      <c r="EN9" s="69"/>
      <c r="EO9" s="69"/>
      <c r="EP9" s="2"/>
      <c r="EQ9" s="2"/>
      <c r="ER9" s="2"/>
      <c r="ES9" s="2"/>
      <c r="ET9" s="67" t="s">
        <v>104</v>
      </c>
      <c r="EU9" s="69"/>
      <c r="EV9" s="69"/>
      <c r="EW9" s="69"/>
      <c r="EX9" s="69"/>
      <c r="EY9" s="69"/>
      <c r="EZ9" s="2"/>
      <c r="FA9" s="2"/>
      <c r="FB9" s="2"/>
      <c r="FC9" s="2"/>
      <c r="FD9" s="67" t="s">
        <v>104</v>
      </c>
      <c r="FE9" s="69"/>
      <c r="FF9" s="69"/>
      <c r="FG9" s="69"/>
      <c r="FH9" s="69"/>
      <c r="FI9" s="69"/>
      <c r="FJ9" s="2"/>
      <c r="FK9" s="2"/>
      <c r="FL9" s="2"/>
      <c r="FM9" s="2"/>
    </row>
    <row r="10" spans="8:171" x14ac:dyDescent="0.15">
      <c r="H10" s="68" t="s">
        <v>105</v>
      </c>
      <c r="I10" s="70">
        <f>DATEVALUE($I$6-4&amp;"年1月1日")</f>
        <v>41640</v>
      </c>
      <c r="J10" s="70">
        <f>DATEVALUE($I$6-3&amp;"年1月1日")</f>
        <v>42005</v>
      </c>
      <c r="K10" s="70">
        <f>DATEVALUE($I$6-2&amp;"年1月1日")</f>
        <v>42370</v>
      </c>
      <c r="L10" s="70">
        <f>DATEVALUE($I$6-1&amp;"年1月1日")</f>
        <v>42736</v>
      </c>
      <c r="M10" s="70">
        <f>DATEVALUE($I$6&amp;"年1月1日")</f>
        <v>43101</v>
      </c>
      <c r="N10" s="2"/>
      <c r="O10" s="2"/>
      <c r="P10" s="2"/>
      <c r="Q10" s="2"/>
      <c r="R10" s="2"/>
      <c r="S10" s="2"/>
      <c r="T10" s="2"/>
      <c r="U10" s="2"/>
      <c r="V10" s="2"/>
      <c r="W10" s="2"/>
      <c r="X10" s="2"/>
      <c r="Y10" s="2"/>
      <c r="Z10" s="2"/>
      <c r="AA10" s="2"/>
      <c r="AB10" s="2"/>
      <c r="AC10" s="2"/>
      <c r="AD10" s="2"/>
      <c r="AE10" s="2"/>
      <c r="AF10" s="2"/>
      <c r="AG10" s="2"/>
      <c r="AH10" s="2"/>
      <c r="AI10" s="2"/>
      <c r="AJ10" s="67" t="s">
        <v>104</v>
      </c>
      <c r="AK10" s="69"/>
      <c r="AL10" s="69"/>
      <c r="AM10" s="69"/>
      <c r="AN10" s="69"/>
      <c r="AO10" s="69"/>
      <c r="AP10" s="71"/>
      <c r="AQ10" s="71"/>
      <c r="AR10" s="71"/>
      <c r="AS10" s="71"/>
      <c r="AT10" s="71"/>
      <c r="AU10" s="72"/>
      <c r="AV10" s="73">
        <f>$I$10</f>
        <v>41640</v>
      </c>
      <c r="AW10" s="73">
        <f>$J$10</f>
        <v>42005</v>
      </c>
      <c r="AX10" s="73">
        <f>$K$10</f>
        <v>42370</v>
      </c>
      <c r="AY10" s="73">
        <f>$L$10</f>
        <v>42736</v>
      </c>
      <c r="AZ10" s="73">
        <f>$M$10</f>
        <v>43101</v>
      </c>
      <c r="BA10" s="71"/>
      <c r="BB10" s="72"/>
      <c r="BC10" s="71"/>
      <c r="BD10" s="71"/>
      <c r="BE10" s="71"/>
      <c r="BF10" s="72"/>
      <c r="BG10" s="73">
        <f>$I$10</f>
        <v>41640</v>
      </c>
      <c r="BH10" s="73">
        <f>$J$10</f>
        <v>42005</v>
      </c>
      <c r="BI10" s="73">
        <f>$K$10</f>
        <v>42370</v>
      </c>
      <c r="BJ10" s="73">
        <f>$L$10</f>
        <v>42736</v>
      </c>
      <c r="BK10" s="73">
        <f>$M$10</f>
        <v>43101</v>
      </c>
      <c r="BL10" s="71"/>
      <c r="BM10" s="71"/>
      <c r="BN10" s="71"/>
      <c r="BO10" s="71"/>
      <c r="BP10" s="71"/>
      <c r="BQ10" s="72"/>
      <c r="BR10" s="73">
        <f>$I$10</f>
        <v>41640</v>
      </c>
      <c r="BS10" s="73">
        <f>$J$10</f>
        <v>42005</v>
      </c>
      <c r="BT10" s="73">
        <f>$K$10</f>
        <v>42370</v>
      </c>
      <c r="BU10" s="73">
        <f>$L$10</f>
        <v>42736</v>
      </c>
      <c r="BV10" s="73">
        <f>$M$10</f>
        <v>43101</v>
      </c>
      <c r="BW10" s="71"/>
      <c r="BX10" s="71"/>
      <c r="BY10" s="71"/>
      <c r="BZ10" s="71"/>
      <c r="CA10" s="71"/>
      <c r="CB10" s="72"/>
      <c r="CC10" s="73">
        <f>$I$10</f>
        <v>41640</v>
      </c>
      <c r="CD10" s="73">
        <f>$J$10</f>
        <v>42005</v>
      </c>
      <c r="CE10" s="73">
        <f>$K$10</f>
        <v>42370</v>
      </c>
      <c r="CF10" s="73">
        <f>$L$10</f>
        <v>42736</v>
      </c>
      <c r="CG10" s="73">
        <f>$M$10</f>
        <v>43101</v>
      </c>
      <c r="CH10" s="71"/>
      <c r="CI10" s="71"/>
      <c r="CJ10" s="71"/>
      <c r="CK10" s="71"/>
      <c r="CL10" s="71"/>
      <c r="CM10" s="71"/>
      <c r="CN10" s="71"/>
      <c r="CO10" s="71"/>
      <c r="CP10" s="71"/>
      <c r="CQ10" s="71"/>
      <c r="CR10" s="71"/>
      <c r="CS10" s="71"/>
      <c r="CT10" s="71"/>
      <c r="CU10" s="71"/>
      <c r="CV10" s="72"/>
      <c r="CW10" s="73">
        <f>$I$10</f>
        <v>41640</v>
      </c>
      <c r="CX10" s="73">
        <f>$J$10</f>
        <v>42005</v>
      </c>
      <c r="CY10" s="73">
        <f>$K$10</f>
        <v>42370</v>
      </c>
      <c r="CZ10" s="73">
        <f>$L$10</f>
        <v>42736</v>
      </c>
      <c r="DA10" s="73">
        <f>$M$10</f>
        <v>43101</v>
      </c>
      <c r="DB10" s="71"/>
      <c r="DC10" s="71"/>
      <c r="DD10" s="71"/>
      <c r="DE10" s="71"/>
      <c r="DF10" s="72"/>
      <c r="DG10" s="73">
        <f>$I$10</f>
        <v>41640</v>
      </c>
      <c r="DH10" s="73">
        <f>$J$10</f>
        <v>42005</v>
      </c>
      <c r="DI10" s="73">
        <f>$K$10</f>
        <v>42370</v>
      </c>
      <c r="DJ10" s="73">
        <f>$L$10</f>
        <v>42736</v>
      </c>
      <c r="DK10" s="73">
        <f>$M$10</f>
        <v>43101</v>
      </c>
      <c r="DL10" s="71"/>
      <c r="DM10" s="71"/>
      <c r="DN10" s="71"/>
      <c r="DO10" s="71"/>
      <c r="DP10" s="72"/>
      <c r="DQ10" s="73">
        <f>$I$10</f>
        <v>41640</v>
      </c>
      <c r="DR10" s="73">
        <f>$J$10</f>
        <v>42005</v>
      </c>
      <c r="DS10" s="73">
        <f>$K$10</f>
        <v>42370</v>
      </c>
      <c r="DT10" s="73">
        <f>$L$10</f>
        <v>42736</v>
      </c>
      <c r="DU10" s="73">
        <f>$M$10</f>
        <v>43101</v>
      </c>
      <c r="DV10" s="71"/>
      <c r="DW10" s="71"/>
      <c r="DX10" s="71"/>
      <c r="DY10" s="71"/>
      <c r="DZ10" s="72"/>
      <c r="EA10" s="73">
        <f>$I$10</f>
        <v>41640</v>
      </c>
      <c r="EB10" s="73">
        <f>$J$10</f>
        <v>42005</v>
      </c>
      <c r="EC10" s="73">
        <f>$K$10</f>
        <v>42370</v>
      </c>
      <c r="ED10" s="73">
        <f>$L$10</f>
        <v>42736</v>
      </c>
      <c r="EE10" s="73">
        <f>$M$10</f>
        <v>43101</v>
      </c>
      <c r="EF10" s="71"/>
      <c r="EG10" s="71"/>
      <c r="EH10" s="71"/>
      <c r="EI10" s="71"/>
      <c r="EJ10" s="72"/>
      <c r="EK10" s="73">
        <f>$I$10</f>
        <v>41640</v>
      </c>
      <c r="EL10" s="73">
        <f>$J$10</f>
        <v>42005</v>
      </c>
      <c r="EM10" s="73">
        <f>$K$10</f>
        <v>42370</v>
      </c>
      <c r="EN10" s="73">
        <f>$L$10</f>
        <v>42736</v>
      </c>
      <c r="EO10" s="73">
        <f>$M$10</f>
        <v>43101</v>
      </c>
      <c r="EP10" s="71"/>
      <c r="EQ10" s="71"/>
      <c r="ER10" s="71"/>
      <c r="ES10" s="71"/>
      <c r="ET10" s="72"/>
      <c r="EU10" s="73">
        <f>$I$10</f>
        <v>41640</v>
      </c>
      <c r="EV10" s="73">
        <f>$J$10</f>
        <v>42005</v>
      </c>
      <c r="EW10" s="73">
        <f>$K$10</f>
        <v>42370</v>
      </c>
      <c r="EX10" s="73">
        <f>$L$10</f>
        <v>42736</v>
      </c>
      <c r="EY10" s="73">
        <f>$M$10</f>
        <v>43101</v>
      </c>
      <c r="EZ10" s="71"/>
      <c r="FA10" s="71"/>
      <c r="FB10" s="71"/>
      <c r="FC10" s="71"/>
      <c r="FD10" s="72"/>
      <c r="FE10" s="73">
        <f>$I$10</f>
        <v>41640</v>
      </c>
      <c r="FF10" s="73">
        <f>$J$10</f>
        <v>42005</v>
      </c>
      <c r="FG10" s="73">
        <f>$K$10</f>
        <v>42370</v>
      </c>
      <c r="FH10" s="73">
        <f>$L$10</f>
        <v>42736</v>
      </c>
      <c r="FI10" s="73">
        <f>$M$10</f>
        <v>43101</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f>$I$10</f>
        <v>41640</v>
      </c>
      <c r="AL11" s="73">
        <f>$J$10</f>
        <v>42005</v>
      </c>
      <c r="AM11" s="73">
        <f>$K$10</f>
        <v>42370</v>
      </c>
      <c r="AN11" s="73">
        <f>$L$10</f>
        <v>42736</v>
      </c>
      <c r="AO11" s="73">
        <f>$M$10</f>
        <v>43101</v>
      </c>
      <c r="AP11" s="71"/>
      <c r="AQ11" s="71"/>
      <c r="AR11" s="71"/>
      <c r="AS11" s="71"/>
      <c r="AT11" s="71"/>
      <c r="AU11" s="74" t="s">
        <v>106</v>
      </c>
      <c r="AV11" s="75">
        <f>AW7</f>
        <v>84.5</v>
      </c>
      <c r="AW11" s="75">
        <f>AX7</f>
        <v>87.4</v>
      </c>
      <c r="AX11" s="75">
        <f>AY7</f>
        <v>83.3</v>
      </c>
      <c r="AY11" s="75">
        <f>AZ7</f>
        <v>87.7</v>
      </c>
      <c r="AZ11" s="75">
        <f>BA7</f>
        <v>79.599999999999994</v>
      </c>
      <c r="BA11" s="71"/>
      <c r="BB11" s="72"/>
      <c r="BC11" s="71"/>
      <c r="BD11" s="71"/>
      <c r="BE11" s="71"/>
      <c r="BF11" s="74" t="s">
        <v>106</v>
      </c>
      <c r="BG11" s="75">
        <f>BH7</f>
        <v>20.3</v>
      </c>
      <c r="BH11" s="75">
        <f>BI7</f>
        <v>34.4</v>
      </c>
      <c r="BI11" s="75">
        <f>BJ7</f>
        <v>44.4</v>
      </c>
      <c r="BJ11" s="75">
        <f>BK7</f>
        <v>56.1</v>
      </c>
      <c r="BK11" s="75">
        <f>BL7</f>
        <v>39.299999999999997</v>
      </c>
      <c r="BL11" s="71"/>
      <c r="BM11" s="71"/>
      <c r="BN11" s="71"/>
      <c r="BO11" s="71"/>
      <c r="BP11" s="71"/>
      <c r="BQ11" s="74" t="s">
        <v>106</v>
      </c>
      <c r="BR11" s="75">
        <f>BS7</f>
        <v>115.3</v>
      </c>
      <c r="BS11" s="75">
        <f>BT7</f>
        <v>116.9</v>
      </c>
      <c r="BT11" s="75">
        <f>BU7</f>
        <v>114.6</v>
      </c>
      <c r="BU11" s="75">
        <f>BV7</f>
        <v>102</v>
      </c>
      <c r="BV11" s="75">
        <f>BW7</f>
        <v>115.1</v>
      </c>
      <c r="BW11" s="71"/>
      <c r="BX11" s="71"/>
      <c r="BY11" s="71"/>
      <c r="BZ11" s="71"/>
      <c r="CA11" s="71"/>
      <c r="CB11" s="74" t="s">
        <v>107</v>
      </c>
      <c r="CC11" s="75">
        <f>CD7</f>
        <v>23.1</v>
      </c>
      <c r="CD11" s="75">
        <f>CE7</f>
        <v>37.200000000000003</v>
      </c>
      <c r="CE11" s="75">
        <f>CF7</f>
        <v>29.8</v>
      </c>
      <c r="CF11" s="75">
        <f>CG7</f>
        <v>18</v>
      </c>
      <c r="CG11" s="75">
        <f>CH7</f>
        <v>18.2</v>
      </c>
      <c r="CH11" s="71"/>
      <c r="CI11" s="71"/>
      <c r="CJ11" s="71"/>
      <c r="CK11" s="71"/>
      <c r="CL11" s="71"/>
      <c r="CM11" s="71"/>
      <c r="CN11" s="71"/>
      <c r="CO11" s="71"/>
      <c r="CP11" s="71"/>
      <c r="CQ11" s="71"/>
      <c r="CR11" s="71"/>
      <c r="CS11" s="71"/>
      <c r="CT11" s="71"/>
      <c r="CU11" s="71"/>
      <c r="CV11" s="74" t="s">
        <v>106</v>
      </c>
      <c r="CW11" s="75">
        <f>CX7</f>
        <v>7.1</v>
      </c>
      <c r="CX11" s="75">
        <f>CY7</f>
        <v>12.2</v>
      </c>
      <c r="CY11" s="75">
        <f>CZ7</f>
        <v>9.6</v>
      </c>
      <c r="CZ11" s="75">
        <f>DA7</f>
        <v>5.8</v>
      </c>
      <c r="DA11" s="75">
        <f>DB7</f>
        <v>5.8</v>
      </c>
      <c r="DB11" s="71"/>
      <c r="DC11" s="71"/>
      <c r="DD11" s="71"/>
      <c r="DE11" s="71"/>
      <c r="DF11" s="74" t="s">
        <v>106</v>
      </c>
      <c r="DG11" s="75">
        <f>DH7</f>
        <v>26.1</v>
      </c>
      <c r="DH11" s="75">
        <f>DI7</f>
        <v>32.799999999999997</v>
      </c>
      <c r="DI11" s="75">
        <f>DJ7</f>
        <v>32.700000000000003</v>
      </c>
      <c r="DJ11" s="75">
        <f>DK7</f>
        <v>33.1</v>
      </c>
      <c r="DK11" s="75">
        <f>DL7</f>
        <v>36.5</v>
      </c>
      <c r="DL11" s="71"/>
      <c r="DM11" s="71"/>
      <c r="DN11" s="71"/>
      <c r="DO11" s="71"/>
      <c r="DP11" s="74" t="s">
        <v>106</v>
      </c>
      <c r="DQ11" s="75">
        <f>DR7</f>
        <v>73.8</v>
      </c>
      <c r="DR11" s="75">
        <f>DS7</f>
        <v>72.7</v>
      </c>
      <c r="DS11" s="75">
        <f>DT7</f>
        <v>74</v>
      </c>
      <c r="DT11" s="75">
        <f>DU7</f>
        <v>74.3</v>
      </c>
      <c r="DU11" s="75">
        <f>DV7</f>
        <v>75.099999999999994</v>
      </c>
      <c r="DV11" s="71"/>
      <c r="DW11" s="71"/>
      <c r="DX11" s="71"/>
      <c r="DY11" s="71"/>
      <c r="DZ11" s="74" t="s">
        <v>106</v>
      </c>
      <c r="EA11" s="76">
        <f>EB7</f>
        <v>485.57</v>
      </c>
      <c r="EB11" s="76">
        <f>EC7</f>
        <v>478.26</v>
      </c>
      <c r="EC11" s="76">
        <f>ED7</f>
        <v>481.31</v>
      </c>
      <c r="ED11" s="76">
        <f>EE7</f>
        <v>497.07</v>
      </c>
      <c r="EE11" s="76">
        <f>EF7</f>
        <v>482.43</v>
      </c>
      <c r="EF11" s="71"/>
      <c r="EG11" s="71"/>
      <c r="EH11" s="71"/>
      <c r="EI11" s="71"/>
      <c r="EJ11" s="74" t="s">
        <v>106</v>
      </c>
      <c r="EK11" s="76">
        <f>EL7</f>
        <v>702.49</v>
      </c>
      <c r="EL11" s="76">
        <f>EM7</f>
        <v>663.61</v>
      </c>
      <c r="EM11" s="76">
        <f>EN7</f>
        <v>678.15</v>
      </c>
      <c r="EN11" s="76">
        <f>EO7</f>
        <v>684.29</v>
      </c>
      <c r="EO11" s="76">
        <f>EP7</f>
        <v>683.99</v>
      </c>
      <c r="EP11" s="71"/>
      <c r="EQ11" s="71"/>
      <c r="ER11" s="71"/>
      <c r="ES11" s="71"/>
      <c r="ET11" s="74" t="s">
        <v>106</v>
      </c>
      <c r="EU11" s="76">
        <f>EV7</f>
        <v>473.3</v>
      </c>
      <c r="EV11" s="76">
        <f>EW7</f>
        <v>415.48</v>
      </c>
      <c r="EW11" s="76">
        <f>EX7</f>
        <v>426.45</v>
      </c>
      <c r="EX11" s="76">
        <f>EY7</f>
        <v>422.23</v>
      </c>
      <c r="EY11" s="76">
        <f>EZ7</f>
        <v>419.85</v>
      </c>
      <c r="EZ11" s="71"/>
      <c r="FA11" s="71"/>
      <c r="FB11" s="71"/>
      <c r="FC11" s="71"/>
      <c r="FD11" s="74" t="s">
        <v>106</v>
      </c>
      <c r="FE11" s="75">
        <f>FF7</f>
        <v>13.6</v>
      </c>
      <c r="FF11" s="75">
        <f>FG7</f>
        <v>14</v>
      </c>
      <c r="FG11" s="75">
        <f>FH7</f>
        <v>13.8</v>
      </c>
      <c r="FH11" s="75">
        <f>FI7</f>
        <v>14.2</v>
      </c>
      <c r="FI11" s="75">
        <f>FJ7</f>
        <v>13.6</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106</v>
      </c>
      <c r="AK12" s="75">
        <f>AL7</f>
        <v>97.5</v>
      </c>
      <c r="AL12" s="75">
        <f>AM7</f>
        <v>105.9</v>
      </c>
      <c r="AM12" s="75">
        <f>AN7</f>
        <v>98.6</v>
      </c>
      <c r="AN12" s="75">
        <f>AO7</f>
        <v>100.6</v>
      </c>
      <c r="AO12" s="75">
        <f>AP7</f>
        <v>92.7</v>
      </c>
      <c r="AP12" s="71"/>
      <c r="AQ12" s="71"/>
      <c r="AR12" s="71"/>
      <c r="AS12" s="71"/>
      <c r="AT12" s="71"/>
      <c r="AU12" s="74" t="s">
        <v>108</v>
      </c>
      <c r="AV12" s="75">
        <f>BB7</f>
        <v>93.3</v>
      </c>
      <c r="AW12" s="75">
        <f>BC7</f>
        <v>95.5</v>
      </c>
      <c r="AX12" s="75">
        <f>BD7</f>
        <v>94.2</v>
      </c>
      <c r="AY12" s="75">
        <f>BE7</f>
        <v>94</v>
      </c>
      <c r="AZ12" s="75">
        <f>BF7</f>
        <v>93.2</v>
      </c>
      <c r="BA12" s="71"/>
      <c r="BB12" s="72"/>
      <c r="BC12" s="71"/>
      <c r="BD12" s="71"/>
      <c r="BE12" s="71"/>
      <c r="BF12" s="74" t="s">
        <v>108</v>
      </c>
      <c r="BG12" s="75">
        <f>BM7</f>
        <v>96.5</v>
      </c>
      <c r="BH12" s="75">
        <f>BN7</f>
        <v>97.7</v>
      </c>
      <c r="BI12" s="75">
        <f>BO7</f>
        <v>100</v>
      </c>
      <c r="BJ12" s="75">
        <f>BP7</f>
        <v>156.69999999999999</v>
      </c>
      <c r="BK12" s="75">
        <f>BQ7</f>
        <v>155.30000000000001</v>
      </c>
      <c r="BL12" s="71"/>
      <c r="BM12" s="71"/>
      <c r="BN12" s="71"/>
      <c r="BO12" s="71"/>
      <c r="BP12" s="71"/>
      <c r="BQ12" s="74" t="s">
        <v>108</v>
      </c>
      <c r="BR12" s="75">
        <f>BX7</f>
        <v>102.5</v>
      </c>
      <c r="BS12" s="75">
        <f>BY7</f>
        <v>90.4</v>
      </c>
      <c r="BT12" s="75">
        <f>BZ7</f>
        <v>86.1</v>
      </c>
      <c r="BU12" s="75">
        <f>CA7</f>
        <v>62.9</v>
      </c>
      <c r="BV12" s="75">
        <f>CB7</f>
        <v>34.799999999999997</v>
      </c>
      <c r="BW12" s="71"/>
      <c r="BX12" s="71"/>
      <c r="BY12" s="71"/>
      <c r="BZ12" s="71"/>
      <c r="CA12" s="71"/>
      <c r="CB12" s="74" t="s">
        <v>109</v>
      </c>
      <c r="CC12" s="75">
        <f>CN7</f>
        <v>327.10000000000002</v>
      </c>
      <c r="CD12" s="75">
        <f>CO7</f>
        <v>305.39999999999998</v>
      </c>
      <c r="CE12" s="75">
        <f>CP7</f>
        <v>308.8</v>
      </c>
      <c r="CF12" s="75">
        <f>CQ7</f>
        <v>309.10000000000002</v>
      </c>
      <c r="CG12" s="75">
        <f>CR7</f>
        <v>313.5</v>
      </c>
      <c r="CH12" s="71"/>
      <c r="CI12" s="71"/>
      <c r="CJ12" s="71"/>
      <c r="CK12" s="71"/>
      <c r="CL12" s="71"/>
      <c r="CM12" s="71"/>
      <c r="CN12" s="71"/>
      <c r="CO12" s="71"/>
      <c r="CP12" s="71"/>
      <c r="CQ12" s="71"/>
      <c r="CR12" s="71"/>
      <c r="CS12" s="71"/>
      <c r="CT12" s="71"/>
      <c r="CU12" s="71"/>
      <c r="CV12" s="74" t="s">
        <v>108</v>
      </c>
      <c r="CW12" s="75">
        <f>DC7</f>
        <v>8.6999999999999993</v>
      </c>
      <c r="CX12" s="75">
        <f>DD7</f>
        <v>7.7</v>
      </c>
      <c r="CY12" s="75">
        <f>DE7</f>
        <v>8.1</v>
      </c>
      <c r="CZ12" s="75">
        <f>DF7</f>
        <v>8</v>
      </c>
      <c r="DA12" s="75">
        <f>DG7</f>
        <v>8</v>
      </c>
      <c r="DB12" s="71"/>
      <c r="DC12" s="71"/>
      <c r="DD12" s="71"/>
      <c r="DE12" s="71"/>
      <c r="DF12" s="74" t="s">
        <v>108</v>
      </c>
      <c r="DG12" s="75">
        <f>DM7</f>
        <v>30.9</v>
      </c>
      <c r="DH12" s="75">
        <f>DN7</f>
        <v>27</v>
      </c>
      <c r="DI12" s="75">
        <f>DO7</f>
        <v>22.5</v>
      </c>
      <c r="DJ12" s="75">
        <f>DP7</f>
        <v>21.9</v>
      </c>
      <c r="DK12" s="75">
        <f>DQ7</f>
        <v>23.3</v>
      </c>
      <c r="DL12" s="71"/>
      <c r="DM12" s="71"/>
      <c r="DN12" s="71"/>
      <c r="DO12" s="71"/>
      <c r="DP12" s="74" t="s">
        <v>108</v>
      </c>
      <c r="DQ12" s="75">
        <f>DW7</f>
        <v>79.3</v>
      </c>
      <c r="DR12" s="75">
        <f>DX7</f>
        <v>78.900000000000006</v>
      </c>
      <c r="DS12" s="75">
        <f>DY7</f>
        <v>78.400000000000006</v>
      </c>
      <c r="DT12" s="75">
        <f>DZ7</f>
        <v>77.8</v>
      </c>
      <c r="DU12" s="75">
        <f>EA7</f>
        <v>77.400000000000006</v>
      </c>
      <c r="DV12" s="71"/>
      <c r="DW12" s="71"/>
      <c r="DX12" s="71"/>
      <c r="DY12" s="71"/>
      <c r="DZ12" s="74" t="s">
        <v>108</v>
      </c>
      <c r="EA12" s="76">
        <f>EG7</f>
        <v>247.65</v>
      </c>
      <c r="EB12" s="76">
        <f>EH7</f>
        <v>251.2</v>
      </c>
      <c r="EC12" s="76">
        <f>EI7</f>
        <v>255.17</v>
      </c>
      <c r="ED12" s="76">
        <f>EJ7</f>
        <v>248.24</v>
      </c>
      <c r="EE12" s="76">
        <f>EK7</f>
        <v>249.59</v>
      </c>
      <c r="EF12" s="71"/>
      <c r="EG12" s="71"/>
      <c r="EH12" s="71"/>
      <c r="EI12" s="71"/>
      <c r="EJ12" s="74" t="s">
        <v>108</v>
      </c>
      <c r="EK12" s="76">
        <f>EQ7</f>
        <v>314.11</v>
      </c>
      <c r="EL12" s="76">
        <f>ER7</f>
        <v>319.07</v>
      </c>
      <c r="EM12" s="76">
        <f>ES7</f>
        <v>324.35000000000002</v>
      </c>
      <c r="EN12" s="76">
        <f>ET7</f>
        <v>330.16</v>
      </c>
      <c r="EO12" s="76">
        <f>EU7</f>
        <v>339.58</v>
      </c>
      <c r="EP12" s="71"/>
      <c r="EQ12" s="71"/>
      <c r="ER12" s="71"/>
      <c r="ES12" s="71"/>
      <c r="ET12" s="74" t="s">
        <v>108</v>
      </c>
      <c r="EU12" s="76">
        <f>FA7</f>
        <v>178.87</v>
      </c>
      <c r="EV12" s="76">
        <f>FB7</f>
        <v>186.85</v>
      </c>
      <c r="EW12" s="76">
        <f>FC7</f>
        <v>189.23</v>
      </c>
      <c r="EX12" s="76">
        <f>FD7</f>
        <v>193.56</v>
      </c>
      <c r="EY12" s="76">
        <f>FE7</f>
        <v>193.73</v>
      </c>
      <c r="EZ12" s="71"/>
      <c r="FA12" s="71"/>
      <c r="FB12" s="71"/>
      <c r="FC12" s="71"/>
      <c r="FD12" s="74" t="s">
        <v>108</v>
      </c>
      <c r="FE12" s="75">
        <f>FK7</f>
        <v>17.399999999999999</v>
      </c>
      <c r="FF12" s="75">
        <f>FL7</f>
        <v>17.7</v>
      </c>
      <c r="FG12" s="75">
        <f>FM7</f>
        <v>18</v>
      </c>
      <c r="FH12" s="75">
        <f>FN7</f>
        <v>18.399999999999999</v>
      </c>
      <c r="FI12" s="75">
        <f>FO7</f>
        <v>18.3</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108</v>
      </c>
      <c r="AK13" s="75">
        <f>AQ7</f>
        <v>102.8</v>
      </c>
      <c r="AL13" s="75">
        <f>AR7</f>
        <v>104.1</v>
      </c>
      <c r="AM13" s="75">
        <f>AS7</f>
        <v>103.5</v>
      </c>
      <c r="AN13" s="75">
        <f>AT7</f>
        <v>103.3</v>
      </c>
      <c r="AO13" s="75">
        <f>AU7</f>
        <v>102.4</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110</v>
      </c>
      <c r="CC13" s="75">
        <f>CI7</f>
        <v>15.7</v>
      </c>
      <c r="CD13" s="75">
        <f>CJ7</f>
        <v>13.6</v>
      </c>
      <c r="CE13" s="75">
        <f>CK7</f>
        <v>14.6</v>
      </c>
      <c r="CF13" s="75">
        <f>CL7</f>
        <v>14.5</v>
      </c>
      <c r="CG13" s="75">
        <f>CM7</f>
        <v>14.7</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111</v>
      </c>
      <c r="CC14" s="75">
        <f>CS7</f>
        <v>181.8</v>
      </c>
      <c r="CD14" s="75">
        <f>CT7</f>
        <v>177.3</v>
      </c>
      <c r="CE14" s="75">
        <f>CU7</f>
        <v>180</v>
      </c>
      <c r="CF14" s="75">
        <f>CV7</f>
        <v>180.1</v>
      </c>
      <c r="CG14" s="75">
        <f>CW7</f>
        <v>182.9</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112</v>
      </c>
      <c r="AV15" s="69"/>
      <c r="AW15" s="69"/>
      <c r="AX15" s="69"/>
      <c r="AY15" s="69"/>
      <c r="AZ15" s="69"/>
      <c r="BA15" s="2"/>
      <c r="BB15" s="67"/>
      <c r="BC15" s="2"/>
      <c r="BD15" s="2"/>
      <c r="BE15" s="2"/>
      <c r="BF15" s="67" t="s">
        <v>112</v>
      </c>
      <c r="BG15" s="69"/>
      <c r="BH15" s="69"/>
      <c r="BI15" s="69"/>
      <c r="BJ15" s="69"/>
      <c r="BK15" s="69"/>
      <c r="BL15" s="2"/>
      <c r="BM15" s="2"/>
      <c r="BN15" s="2"/>
      <c r="BO15" s="2"/>
      <c r="BP15" s="2"/>
      <c r="BQ15" s="67" t="s">
        <v>112</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112</v>
      </c>
      <c r="CW15" s="69"/>
      <c r="CX15" s="69"/>
      <c r="CY15" s="69"/>
      <c r="CZ15" s="69"/>
      <c r="DA15" s="69"/>
      <c r="DB15" s="2"/>
      <c r="DC15" s="2"/>
      <c r="DD15" s="2"/>
      <c r="DE15" s="2"/>
      <c r="DF15" s="67" t="s">
        <v>112</v>
      </c>
      <c r="DG15" s="69"/>
      <c r="DH15" s="69"/>
      <c r="DI15" s="69"/>
      <c r="DJ15" s="69"/>
      <c r="DK15" s="69"/>
      <c r="DL15" s="2"/>
      <c r="DM15" s="2"/>
      <c r="DN15" s="2"/>
      <c r="DO15" s="2"/>
      <c r="DP15" s="67" t="s">
        <v>112</v>
      </c>
      <c r="DQ15" s="69"/>
      <c r="DR15" s="69"/>
      <c r="DS15" s="69"/>
      <c r="DT15" s="69"/>
      <c r="DU15" s="69"/>
      <c r="DV15" s="2"/>
      <c r="DW15" s="2"/>
      <c r="DX15" s="2"/>
      <c r="DY15" s="2"/>
      <c r="DZ15" s="67" t="s">
        <v>112</v>
      </c>
      <c r="EA15" s="69"/>
      <c r="EB15" s="69"/>
      <c r="EC15" s="69"/>
      <c r="ED15" s="69"/>
      <c r="EE15" s="69"/>
      <c r="EF15" s="2"/>
      <c r="EG15" s="2"/>
      <c r="EH15" s="2"/>
      <c r="EI15" s="2"/>
      <c r="EJ15" s="67" t="s">
        <v>112</v>
      </c>
      <c r="EK15" s="69"/>
      <c r="EL15" s="69"/>
      <c r="EM15" s="69"/>
      <c r="EN15" s="69"/>
      <c r="EO15" s="69"/>
      <c r="EP15" s="2"/>
      <c r="EQ15" s="2"/>
      <c r="ER15" s="2"/>
      <c r="ES15" s="2"/>
      <c r="ET15" s="67" t="s">
        <v>112</v>
      </c>
      <c r="EU15" s="69"/>
      <c r="EV15" s="69"/>
      <c r="EW15" s="69"/>
      <c r="EX15" s="69"/>
      <c r="EY15" s="69"/>
      <c r="EZ15" s="2"/>
      <c r="FA15" s="2"/>
      <c r="FB15" s="2"/>
      <c r="FC15" s="2"/>
      <c r="FD15" s="67" t="s">
        <v>112</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112</v>
      </c>
      <c r="AK16" s="69"/>
      <c r="AL16" s="69"/>
      <c r="AM16" s="69"/>
      <c r="AN16" s="69"/>
      <c r="AO16" s="69"/>
      <c r="AP16" s="2"/>
      <c r="AQ16" s="2"/>
      <c r="AR16" s="2"/>
      <c r="AS16" s="2"/>
      <c r="AT16" s="2"/>
      <c r="AU16" s="67"/>
      <c r="AV16" s="77">
        <f>$I$10</f>
        <v>41640</v>
      </c>
      <c r="AW16" s="77">
        <f>$J$10</f>
        <v>42005</v>
      </c>
      <c r="AX16" s="77">
        <f>$K$10</f>
        <v>42370</v>
      </c>
      <c r="AY16" s="77">
        <f>$L$10</f>
        <v>42736</v>
      </c>
      <c r="AZ16" s="77">
        <f>$M$10</f>
        <v>43101</v>
      </c>
      <c r="BA16" s="2"/>
      <c r="BB16" s="67"/>
      <c r="BC16" s="2"/>
      <c r="BD16" s="2"/>
      <c r="BE16" s="2"/>
      <c r="BF16" s="67"/>
      <c r="BG16" s="77">
        <f>$I$10</f>
        <v>41640</v>
      </c>
      <c r="BH16" s="77">
        <f>$J$10</f>
        <v>42005</v>
      </c>
      <c r="BI16" s="77">
        <f>$K$10</f>
        <v>42370</v>
      </c>
      <c r="BJ16" s="77">
        <f>$L$10</f>
        <v>42736</v>
      </c>
      <c r="BK16" s="77">
        <f>$M$10</f>
        <v>43101</v>
      </c>
      <c r="BL16" s="2"/>
      <c r="BM16" s="2"/>
      <c r="BN16" s="2"/>
      <c r="BO16" s="2"/>
      <c r="BP16" s="2"/>
      <c r="BQ16" s="67"/>
      <c r="BR16" s="77">
        <f>$I$10</f>
        <v>41640</v>
      </c>
      <c r="BS16" s="77">
        <f>$J$10</f>
        <v>42005</v>
      </c>
      <c r="BT16" s="77">
        <f>$K$10</f>
        <v>42370</v>
      </c>
      <c r="BU16" s="77">
        <f>$L$10</f>
        <v>42736</v>
      </c>
      <c r="BV16" s="77">
        <f>$M$10</f>
        <v>43101</v>
      </c>
      <c r="BW16" s="2"/>
      <c r="BX16" s="2"/>
      <c r="BY16" s="2"/>
      <c r="BZ16" s="2"/>
      <c r="CA16" s="2"/>
      <c r="CB16" s="67" t="s">
        <v>112</v>
      </c>
      <c r="CC16" s="69"/>
      <c r="CD16" s="69"/>
      <c r="CE16" s="69"/>
      <c r="CF16" s="69"/>
      <c r="CG16" s="69"/>
      <c r="CH16" s="2"/>
      <c r="CI16" s="2"/>
      <c r="CJ16" s="2"/>
      <c r="CK16" s="2"/>
      <c r="CL16" s="2"/>
      <c r="CM16" s="2"/>
      <c r="CN16" s="2"/>
      <c r="CO16" s="2"/>
      <c r="CP16" s="2"/>
      <c r="CQ16" s="2"/>
      <c r="CR16" s="2"/>
      <c r="CS16" s="2"/>
      <c r="CT16" s="2"/>
      <c r="CU16" s="2"/>
      <c r="CV16" s="67"/>
      <c r="CW16" s="77">
        <f>$I$10</f>
        <v>41640</v>
      </c>
      <c r="CX16" s="77">
        <f>$J$10</f>
        <v>42005</v>
      </c>
      <c r="CY16" s="77">
        <f>$K$10</f>
        <v>42370</v>
      </c>
      <c r="CZ16" s="77">
        <f>$L$10</f>
        <v>42736</v>
      </c>
      <c r="DA16" s="77">
        <f>$M$10</f>
        <v>43101</v>
      </c>
      <c r="DB16" s="2"/>
      <c r="DC16" s="2"/>
      <c r="DD16" s="2"/>
      <c r="DE16" s="2"/>
      <c r="DF16" s="67"/>
      <c r="DG16" s="77">
        <f>$I$10</f>
        <v>41640</v>
      </c>
      <c r="DH16" s="77">
        <f>$J$10</f>
        <v>42005</v>
      </c>
      <c r="DI16" s="77">
        <f>$K$10</f>
        <v>42370</v>
      </c>
      <c r="DJ16" s="77">
        <f>$L$10</f>
        <v>42736</v>
      </c>
      <c r="DK16" s="77">
        <f>$M$10</f>
        <v>43101</v>
      </c>
      <c r="DL16" s="2"/>
      <c r="DM16" s="2"/>
      <c r="DN16" s="2"/>
      <c r="DO16" s="2"/>
      <c r="DP16" s="67"/>
      <c r="DQ16" s="77">
        <f>$I$10</f>
        <v>41640</v>
      </c>
      <c r="DR16" s="77">
        <f>$J$10</f>
        <v>42005</v>
      </c>
      <c r="DS16" s="77">
        <f>$K$10</f>
        <v>42370</v>
      </c>
      <c r="DT16" s="77">
        <f>$L$10</f>
        <v>42736</v>
      </c>
      <c r="DU16" s="77">
        <f>$M$10</f>
        <v>43101</v>
      </c>
      <c r="DV16" s="2"/>
      <c r="DW16" s="2"/>
      <c r="DX16" s="2"/>
      <c r="DY16" s="2"/>
      <c r="DZ16" s="67"/>
      <c r="EA16" s="77">
        <f>$I$10</f>
        <v>41640</v>
      </c>
      <c r="EB16" s="77">
        <f>$J$10</f>
        <v>42005</v>
      </c>
      <c r="EC16" s="77">
        <f>$K$10</f>
        <v>42370</v>
      </c>
      <c r="ED16" s="77">
        <f>$L$10</f>
        <v>42736</v>
      </c>
      <c r="EE16" s="77">
        <f>$M$10</f>
        <v>43101</v>
      </c>
      <c r="EF16" s="2"/>
      <c r="EG16" s="2"/>
      <c r="EH16" s="2"/>
      <c r="EI16" s="2"/>
      <c r="EJ16" s="67"/>
      <c r="EK16" s="77">
        <f>$I$10</f>
        <v>41640</v>
      </c>
      <c r="EL16" s="77">
        <f>$J$10</f>
        <v>42005</v>
      </c>
      <c r="EM16" s="77">
        <f>$K$10</f>
        <v>42370</v>
      </c>
      <c r="EN16" s="77">
        <f>$L$10</f>
        <v>42736</v>
      </c>
      <c r="EO16" s="77">
        <f>$M$10</f>
        <v>43101</v>
      </c>
      <c r="EP16" s="2"/>
      <c r="EQ16" s="2"/>
      <c r="ER16" s="2"/>
      <c r="ES16" s="2"/>
      <c r="ET16" s="67"/>
      <c r="EU16" s="77">
        <f>$I$10</f>
        <v>41640</v>
      </c>
      <c r="EV16" s="77">
        <f>$J$10</f>
        <v>42005</v>
      </c>
      <c r="EW16" s="77">
        <f>$K$10</f>
        <v>42370</v>
      </c>
      <c r="EX16" s="77">
        <f>$L$10</f>
        <v>42736</v>
      </c>
      <c r="EY16" s="77">
        <f>$M$10</f>
        <v>43101</v>
      </c>
      <c r="EZ16" s="2"/>
      <c r="FA16" s="2"/>
      <c r="FB16" s="2"/>
      <c r="FC16" s="2"/>
      <c r="FD16" s="67"/>
      <c r="FE16" s="77">
        <f>$I$10</f>
        <v>41640</v>
      </c>
      <c r="FF16" s="77">
        <f>$J$10</f>
        <v>42005</v>
      </c>
      <c r="FG16" s="77">
        <f>$K$10</f>
        <v>42370</v>
      </c>
      <c r="FH16" s="77">
        <f>$L$10</f>
        <v>42736</v>
      </c>
      <c r="FI16" s="77">
        <f>$M$10</f>
        <v>43101</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f>$I$10</f>
        <v>41640</v>
      </c>
      <c r="AL17" s="77">
        <f>$J$10</f>
        <v>42005</v>
      </c>
      <c r="AM17" s="77">
        <f>$K$10</f>
        <v>42370</v>
      </c>
      <c r="AN17" s="77">
        <f>$L$10</f>
        <v>42736</v>
      </c>
      <c r="AO17" s="77">
        <f>$M$10</f>
        <v>43101</v>
      </c>
      <c r="AP17" s="2"/>
      <c r="AQ17" s="2"/>
      <c r="AR17" s="2"/>
      <c r="AS17" s="2"/>
      <c r="AT17" s="2"/>
      <c r="AU17" s="78" t="s">
        <v>106</v>
      </c>
      <c r="AV17" s="79">
        <f>IF(AW7="-",NA(),AW7)</f>
        <v>84.5</v>
      </c>
      <c r="AW17" s="79">
        <f>IF(AX7="-",NA(),AX7)</f>
        <v>87.4</v>
      </c>
      <c r="AX17" s="79">
        <f>IF(AY7="-",NA(),AY7)</f>
        <v>83.3</v>
      </c>
      <c r="AY17" s="79">
        <f>IF(AZ7="-",NA(),AZ7)</f>
        <v>87.7</v>
      </c>
      <c r="AZ17" s="79">
        <f>IF(BA7="-",NA(),BA7)</f>
        <v>79.599999999999994</v>
      </c>
      <c r="BA17" s="2"/>
      <c r="BB17" s="67"/>
      <c r="BC17" s="2"/>
      <c r="BD17" s="2"/>
      <c r="BE17" s="2"/>
      <c r="BF17" s="78" t="s">
        <v>106</v>
      </c>
      <c r="BG17" s="79">
        <f>IF(BH7="-",NA(),BH7)</f>
        <v>20.3</v>
      </c>
      <c r="BH17" s="79">
        <f>IF(BI7="-",NA(),BI7)</f>
        <v>34.4</v>
      </c>
      <c r="BI17" s="79">
        <f>IF(BJ7="-",NA(),BJ7)</f>
        <v>44.4</v>
      </c>
      <c r="BJ17" s="79">
        <f>IF(BK7="-",NA(),BK7)</f>
        <v>56.1</v>
      </c>
      <c r="BK17" s="79">
        <f>IF(BL7="-",NA(),BL7)</f>
        <v>39.299999999999997</v>
      </c>
      <c r="BL17" s="2"/>
      <c r="BM17" s="2"/>
      <c r="BN17" s="2"/>
      <c r="BO17" s="2"/>
      <c r="BP17" s="2"/>
      <c r="BQ17" s="78" t="s">
        <v>106</v>
      </c>
      <c r="BR17" s="79">
        <f>IF(BS7="-",NA(),BS7)</f>
        <v>115.3</v>
      </c>
      <c r="BS17" s="79">
        <f>IF(BT7="-",NA(),BT7)</f>
        <v>116.9</v>
      </c>
      <c r="BT17" s="79">
        <f>IF(BU7="-",NA(),BU7)</f>
        <v>114.6</v>
      </c>
      <c r="BU17" s="79">
        <f>IF(BV7="-",NA(),BV7)</f>
        <v>102</v>
      </c>
      <c r="BV17" s="79">
        <f>IF(BW7="-",NA(),BW7)</f>
        <v>115.1</v>
      </c>
      <c r="BW17" s="2"/>
      <c r="BX17" s="2"/>
      <c r="BY17" s="2"/>
      <c r="BZ17" s="2"/>
      <c r="CA17" s="2"/>
      <c r="CB17" s="67"/>
      <c r="CC17" s="77">
        <f>$I$10</f>
        <v>41640</v>
      </c>
      <c r="CD17" s="77">
        <f>$J$10</f>
        <v>42005</v>
      </c>
      <c r="CE17" s="77">
        <f>$K$10</f>
        <v>42370</v>
      </c>
      <c r="CF17" s="77">
        <f>$L$10</f>
        <v>42736</v>
      </c>
      <c r="CG17" s="77">
        <f>$M$10</f>
        <v>43101</v>
      </c>
      <c r="CH17" s="2"/>
      <c r="CI17" s="2"/>
      <c r="CJ17" s="2"/>
      <c r="CK17" s="2"/>
      <c r="CL17" s="2"/>
      <c r="CM17" s="2"/>
      <c r="CN17" s="2"/>
      <c r="CO17" s="2"/>
      <c r="CP17" s="2"/>
      <c r="CQ17" s="2"/>
      <c r="CR17" s="2"/>
      <c r="CS17" s="2"/>
      <c r="CT17" s="2"/>
      <c r="CU17" s="2"/>
      <c r="CV17" s="78" t="s">
        <v>106</v>
      </c>
      <c r="CW17" s="79">
        <f>IF(CX7="-",NA(),CX7)</f>
        <v>7.1</v>
      </c>
      <c r="CX17" s="79">
        <f>IF(CY7="-",NA(),CY7)</f>
        <v>12.2</v>
      </c>
      <c r="CY17" s="79">
        <f>IF(CZ7="-",NA(),CZ7)</f>
        <v>9.6</v>
      </c>
      <c r="CZ17" s="79">
        <f>IF(DA7="-",NA(),DA7)</f>
        <v>5.8</v>
      </c>
      <c r="DA17" s="79">
        <f>IF(DB7="-",NA(),DB7)</f>
        <v>5.8</v>
      </c>
      <c r="DB17" s="2"/>
      <c r="DC17" s="2"/>
      <c r="DD17" s="2"/>
      <c r="DE17" s="2"/>
      <c r="DF17" s="78" t="s">
        <v>106</v>
      </c>
      <c r="DG17" s="79">
        <f>IF(DH7="-",NA(),DH7)</f>
        <v>26.1</v>
      </c>
      <c r="DH17" s="79">
        <f>IF(DI7="-",NA(),DI7)</f>
        <v>32.799999999999997</v>
      </c>
      <c r="DI17" s="79">
        <f>IF(DJ7="-",NA(),DJ7)</f>
        <v>32.700000000000003</v>
      </c>
      <c r="DJ17" s="79">
        <f>IF(DK7="-",NA(),DK7)</f>
        <v>33.1</v>
      </c>
      <c r="DK17" s="79">
        <f>IF(DL7="-",NA(),DL7)</f>
        <v>36.5</v>
      </c>
      <c r="DL17" s="2"/>
      <c r="DM17" s="2"/>
      <c r="DN17" s="2"/>
      <c r="DO17" s="2"/>
      <c r="DP17" s="78" t="s">
        <v>106</v>
      </c>
      <c r="DQ17" s="79">
        <f>IF(DR7="-",NA(),DR7)</f>
        <v>73.8</v>
      </c>
      <c r="DR17" s="79">
        <f>IF(DS7="-",NA(),DS7)</f>
        <v>72.7</v>
      </c>
      <c r="DS17" s="79">
        <f>IF(DT7="-",NA(),DT7)</f>
        <v>74</v>
      </c>
      <c r="DT17" s="79">
        <f>IF(DU7="-",NA(),DU7)</f>
        <v>74.3</v>
      </c>
      <c r="DU17" s="79">
        <f>IF(DV7="-",NA(),DV7)</f>
        <v>75.099999999999994</v>
      </c>
      <c r="DV17" s="2"/>
      <c r="DW17" s="2"/>
      <c r="DX17" s="2"/>
      <c r="DY17" s="2"/>
      <c r="DZ17" s="78" t="s">
        <v>106</v>
      </c>
      <c r="EA17" s="80">
        <f>IF(EB7="-",NA(),EB7)</f>
        <v>485.57</v>
      </c>
      <c r="EB17" s="80">
        <f>IF(EC7="-",NA(),EC7)</f>
        <v>478.26</v>
      </c>
      <c r="EC17" s="80">
        <f>IF(ED7="-",NA(),ED7)</f>
        <v>481.31</v>
      </c>
      <c r="ED17" s="80">
        <f>IF(EE7="-",NA(),EE7)</f>
        <v>497.07</v>
      </c>
      <c r="EE17" s="80">
        <f>IF(EF7="-",NA(),EF7)</f>
        <v>482.43</v>
      </c>
      <c r="EF17" s="2"/>
      <c r="EG17" s="2"/>
      <c r="EH17" s="2"/>
      <c r="EI17" s="2"/>
      <c r="EJ17" s="78" t="s">
        <v>106</v>
      </c>
      <c r="EK17" s="80">
        <f>IF(EL7="-",NA(),EL7)</f>
        <v>702.49</v>
      </c>
      <c r="EL17" s="80">
        <f>IF(EM7="-",NA(),EM7)</f>
        <v>663.61</v>
      </c>
      <c r="EM17" s="80">
        <f>IF(EN7="-",NA(),EN7)</f>
        <v>678.15</v>
      </c>
      <c r="EN17" s="80">
        <f>IF(EO7="-",NA(),EO7)</f>
        <v>684.29</v>
      </c>
      <c r="EO17" s="80">
        <f>IF(EP7="-",NA(),EP7)</f>
        <v>683.99</v>
      </c>
      <c r="EP17" s="2"/>
      <c r="EQ17" s="2"/>
      <c r="ER17" s="2"/>
      <c r="ES17" s="2"/>
      <c r="ET17" s="78" t="s">
        <v>106</v>
      </c>
      <c r="EU17" s="80">
        <f>IF(EV7="-",NA(),EV7)</f>
        <v>473.3</v>
      </c>
      <c r="EV17" s="80">
        <f>IF(EW7="-",NA(),EW7)</f>
        <v>415.48</v>
      </c>
      <c r="EW17" s="80">
        <f>IF(EX7="-",NA(),EX7)</f>
        <v>426.45</v>
      </c>
      <c r="EX17" s="80">
        <f>IF(EY7="-",NA(),EY7)</f>
        <v>422.23</v>
      </c>
      <c r="EY17" s="80">
        <f>IF(EZ7="-",NA(),EZ7)</f>
        <v>419.85</v>
      </c>
      <c r="EZ17" s="2"/>
      <c r="FA17" s="2"/>
      <c r="FB17" s="2"/>
      <c r="FC17" s="2"/>
      <c r="FD17" s="78" t="s">
        <v>106</v>
      </c>
      <c r="FE17" s="79">
        <f>IF(FF7="-",NA(),FF7)</f>
        <v>13.6</v>
      </c>
      <c r="FF17" s="79">
        <f>IF(FG7="-",NA(),FG7)</f>
        <v>14</v>
      </c>
      <c r="FG17" s="79">
        <f>IF(FH7="-",NA(),FH7)</f>
        <v>13.8</v>
      </c>
      <c r="FH17" s="79">
        <f>IF(FI7="-",NA(),FI7)</f>
        <v>14.2</v>
      </c>
      <c r="FI17" s="79">
        <f>IF(FJ7="-",NA(),FJ7)</f>
        <v>13.6</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106</v>
      </c>
      <c r="AK18" s="79">
        <f>IF(AL7="-",NA(),AL7)</f>
        <v>97.5</v>
      </c>
      <c r="AL18" s="79">
        <f>IF(AM7="-",NA(),AM7)</f>
        <v>105.9</v>
      </c>
      <c r="AM18" s="79">
        <f>IF(AN7="-",NA(),AN7)</f>
        <v>98.6</v>
      </c>
      <c r="AN18" s="79">
        <f>IF(AO7="-",NA(),AO7)</f>
        <v>100.6</v>
      </c>
      <c r="AO18" s="79">
        <f>IF(AP7="-",NA(),AP7)</f>
        <v>92.7</v>
      </c>
      <c r="AP18" s="2"/>
      <c r="AQ18" s="2"/>
      <c r="AR18" s="2"/>
      <c r="AS18" s="2"/>
      <c r="AT18" s="2"/>
      <c r="AU18" s="78" t="s">
        <v>108</v>
      </c>
      <c r="AV18" s="79">
        <f>IF(BB7="-",NA(),BB7)</f>
        <v>93.3</v>
      </c>
      <c r="AW18" s="79">
        <f>IF(BC7="-",NA(),BC7)</f>
        <v>95.5</v>
      </c>
      <c r="AX18" s="79">
        <f>IF(BD7="-",NA(),BD7)</f>
        <v>94.2</v>
      </c>
      <c r="AY18" s="79">
        <f>IF(BE7="-",NA(),BE7)</f>
        <v>94</v>
      </c>
      <c r="AZ18" s="79">
        <f>IF(BF7="-",NA(),BF7)</f>
        <v>93.2</v>
      </c>
      <c r="BA18" s="2"/>
      <c r="BB18" s="2"/>
      <c r="BC18" s="2"/>
      <c r="BD18" s="2"/>
      <c r="BE18" s="2"/>
      <c r="BF18" s="78" t="s">
        <v>108</v>
      </c>
      <c r="BG18" s="79">
        <f>IF(BM7="-",NA(),BM7)</f>
        <v>96.5</v>
      </c>
      <c r="BH18" s="79">
        <f>IF(BN7="-",NA(),BN7)</f>
        <v>97.7</v>
      </c>
      <c r="BI18" s="79">
        <f>IF(BO7="-",NA(),BO7)</f>
        <v>100</v>
      </c>
      <c r="BJ18" s="79">
        <f>IF(BP7="-",NA(),BP7)</f>
        <v>156.69999999999999</v>
      </c>
      <c r="BK18" s="79">
        <f>IF(BQ7="-",NA(),BQ7)</f>
        <v>155.30000000000001</v>
      </c>
      <c r="BL18" s="2"/>
      <c r="BM18" s="2"/>
      <c r="BN18" s="2"/>
      <c r="BO18" s="2"/>
      <c r="BP18" s="2"/>
      <c r="BQ18" s="78" t="s">
        <v>108</v>
      </c>
      <c r="BR18" s="79">
        <f>IF(BX7="-",NA(),BX7)</f>
        <v>102.5</v>
      </c>
      <c r="BS18" s="79">
        <f>IF(BY7="-",NA(),BY7)</f>
        <v>90.4</v>
      </c>
      <c r="BT18" s="79">
        <f>IF(BZ7="-",NA(),BZ7)</f>
        <v>86.1</v>
      </c>
      <c r="BU18" s="79">
        <f>IF(CA7="-",NA(),CA7)</f>
        <v>62.9</v>
      </c>
      <c r="BV18" s="79">
        <f>IF(CB7="-",NA(),CB7)</f>
        <v>34.799999999999997</v>
      </c>
      <c r="BW18" s="2"/>
      <c r="BX18" s="2"/>
      <c r="BY18" s="2"/>
      <c r="BZ18" s="2"/>
      <c r="CA18" s="2"/>
      <c r="CB18" s="81" t="s">
        <v>107</v>
      </c>
      <c r="CC18" s="79">
        <f>IF(CC11="-",NA(),CC11)</f>
        <v>23.1</v>
      </c>
      <c r="CD18" s="79">
        <f t="shared" ref="CD18:CG18" si="4">IF(CD11="-",NA(),CD11)</f>
        <v>37.200000000000003</v>
      </c>
      <c r="CE18" s="79">
        <f t="shared" si="4"/>
        <v>29.8</v>
      </c>
      <c r="CF18" s="79">
        <f t="shared" si="4"/>
        <v>18</v>
      </c>
      <c r="CG18" s="79">
        <f t="shared" si="4"/>
        <v>18.2</v>
      </c>
      <c r="CH18" s="2"/>
      <c r="CI18" s="2"/>
      <c r="CJ18" s="2"/>
      <c r="CK18" s="2"/>
      <c r="CL18" s="2"/>
      <c r="CM18" s="2"/>
      <c r="CN18" s="2"/>
      <c r="CO18" s="2"/>
      <c r="CP18" s="2"/>
      <c r="CQ18" s="2"/>
      <c r="CR18" s="2"/>
      <c r="CS18" s="2"/>
      <c r="CT18" s="2"/>
      <c r="CU18" s="2"/>
      <c r="CV18" s="78" t="s">
        <v>108</v>
      </c>
      <c r="CW18" s="79">
        <f>IF(DC7="-",NA(),DC7)</f>
        <v>8.6999999999999993</v>
      </c>
      <c r="CX18" s="79">
        <f>IF(DD7="-",NA(),DD7)</f>
        <v>7.7</v>
      </c>
      <c r="CY18" s="79">
        <f>IF(DE7="-",NA(),DE7)</f>
        <v>8.1</v>
      </c>
      <c r="CZ18" s="79">
        <f>IF(DF7="-",NA(),DF7)</f>
        <v>8</v>
      </c>
      <c r="DA18" s="79">
        <f>IF(DG7="-",NA(),DG7)</f>
        <v>8</v>
      </c>
      <c r="DB18" s="2"/>
      <c r="DC18" s="2"/>
      <c r="DD18" s="2"/>
      <c r="DE18" s="2"/>
      <c r="DF18" s="78" t="s">
        <v>108</v>
      </c>
      <c r="DG18" s="79">
        <f>IF(DM7="-",NA(),DM7)</f>
        <v>30.9</v>
      </c>
      <c r="DH18" s="79">
        <f>IF(DN7="-",NA(),DN7)</f>
        <v>27</v>
      </c>
      <c r="DI18" s="79">
        <f>IF(DO7="-",NA(),DO7)</f>
        <v>22.5</v>
      </c>
      <c r="DJ18" s="79">
        <f>IF(DP7="-",NA(),DP7)</f>
        <v>21.9</v>
      </c>
      <c r="DK18" s="79">
        <f>IF(DQ7="-",NA(),DQ7)</f>
        <v>23.3</v>
      </c>
      <c r="DL18" s="2"/>
      <c r="DM18" s="2"/>
      <c r="DN18" s="2"/>
      <c r="DO18" s="2"/>
      <c r="DP18" s="78" t="s">
        <v>108</v>
      </c>
      <c r="DQ18" s="79">
        <f>IF(DW7="-",NA(),DW7)</f>
        <v>79.3</v>
      </c>
      <c r="DR18" s="79">
        <f>IF(DX7="-",NA(),DX7)</f>
        <v>78.900000000000006</v>
      </c>
      <c r="DS18" s="79">
        <f>IF(DY7="-",NA(),DY7)</f>
        <v>78.400000000000006</v>
      </c>
      <c r="DT18" s="79">
        <f>IF(DZ7="-",NA(),DZ7)</f>
        <v>77.8</v>
      </c>
      <c r="DU18" s="79">
        <f>IF(EA7="-",NA(),EA7)</f>
        <v>77.400000000000006</v>
      </c>
      <c r="DV18" s="2"/>
      <c r="DW18" s="2"/>
      <c r="DX18" s="2"/>
      <c r="DY18" s="2"/>
      <c r="DZ18" s="78" t="s">
        <v>108</v>
      </c>
      <c r="EA18" s="80">
        <f>IF(EG7="-",NA(),EG7)</f>
        <v>247.65</v>
      </c>
      <c r="EB18" s="80">
        <f>IF(EH7="-",NA(),EH7)</f>
        <v>251.2</v>
      </c>
      <c r="EC18" s="80">
        <f>IF(EI7="-",NA(),EI7)</f>
        <v>255.17</v>
      </c>
      <c r="ED18" s="80">
        <f>IF(EJ7="-",NA(),EJ7)</f>
        <v>248.24</v>
      </c>
      <c r="EE18" s="80">
        <f>IF(EK7="-",NA(),EK7)</f>
        <v>249.59</v>
      </c>
      <c r="EF18" s="2"/>
      <c r="EG18" s="2"/>
      <c r="EH18" s="2"/>
      <c r="EI18" s="2"/>
      <c r="EJ18" s="78" t="s">
        <v>108</v>
      </c>
      <c r="EK18" s="80">
        <f>IF(EQ7="-",NA(),EQ7)</f>
        <v>314.11</v>
      </c>
      <c r="EL18" s="80">
        <f>IF(ER7="-",NA(),ER7)</f>
        <v>319.07</v>
      </c>
      <c r="EM18" s="80">
        <f>IF(ES7="-",NA(),ES7)</f>
        <v>324.35000000000002</v>
      </c>
      <c r="EN18" s="80">
        <f>IF(ET7="-",NA(),ET7)</f>
        <v>330.16</v>
      </c>
      <c r="EO18" s="80">
        <f>IF(EU7="-",NA(),EU7)</f>
        <v>339.58</v>
      </c>
      <c r="EP18" s="2"/>
      <c r="EQ18" s="2"/>
      <c r="ER18" s="2"/>
      <c r="ES18" s="2"/>
      <c r="ET18" s="78" t="s">
        <v>108</v>
      </c>
      <c r="EU18" s="80">
        <f>IF(FA7="-",NA(),FA7)</f>
        <v>178.87</v>
      </c>
      <c r="EV18" s="80">
        <f>IF(FB7="-",NA(),FB7)</f>
        <v>186.85</v>
      </c>
      <c r="EW18" s="80">
        <f>IF(FC7="-",NA(),FC7)</f>
        <v>189.23</v>
      </c>
      <c r="EX18" s="80">
        <f>IF(FD7="-",NA(),FD7)</f>
        <v>193.56</v>
      </c>
      <c r="EY18" s="80">
        <f>IF(FE7="-",NA(),FE7)</f>
        <v>193.73</v>
      </c>
      <c r="EZ18" s="2"/>
      <c r="FA18" s="2"/>
      <c r="FB18" s="2"/>
      <c r="FC18" s="2"/>
      <c r="FD18" s="78" t="s">
        <v>108</v>
      </c>
      <c r="FE18" s="79">
        <f>IF(FK7="-",NA(),FK7)</f>
        <v>17.399999999999999</v>
      </c>
      <c r="FF18" s="79">
        <f>IF(FL7="-",NA(),FL7)</f>
        <v>17.7</v>
      </c>
      <c r="FG18" s="79">
        <f>IF(FM7="-",NA(),FM7)</f>
        <v>18</v>
      </c>
      <c r="FH18" s="79">
        <f>IF(FN7="-",NA(),FN7)</f>
        <v>18.399999999999999</v>
      </c>
      <c r="FI18" s="79">
        <f>IF(FO7="-",NA(),FO7)</f>
        <v>18.3</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108</v>
      </c>
      <c r="AK19" s="79">
        <f>IF(AQ7="-",NA(),AQ7)</f>
        <v>102.8</v>
      </c>
      <c r="AL19" s="79">
        <f>IF(AR7="-",NA(),AR7)</f>
        <v>104.1</v>
      </c>
      <c r="AM19" s="79">
        <f>IF(AS7="-",NA(),AS7)</f>
        <v>103.5</v>
      </c>
      <c r="AN19" s="79">
        <f>IF(AT7="-",NA(),AT7)</f>
        <v>103.3</v>
      </c>
      <c r="AO19" s="79">
        <f>IF(AU7="-",NA(),AU7)</f>
        <v>102.4</v>
      </c>
      <c r="AP19" s="2"/>
      <c r="AQ19" s="2"/>
      <c r="AR19" s="2"/>
      <c r="AS19" s="2"/>
      <c r="AT19" s="2"/>
      <c r="AU19" s="78" t="s">
        <v>113</v>
      </c>
      <c r="AV19" s="82">
        <f>$BG$7</f>
        <v>100</v>
      </c>
      <c r="AW19" s="82">
        <f>$BG$7</f>
        <v>100</v>
      </c>
      <c r="AX19" s="82">
        <f>$BG$7</f>
        <v>100</v>
      </c>
      <c r="AY19" s="82">
        <f>$BG$7</f>
        <v>100</v>
      </c>
      <c r="AZ19" s="82">
        <f>$BG$7</f>
        <v>100</v>
      </c>
      <c r="BA19" s="2"/>
      <c r="BB19" s="2"/>
      <c r="BC19" s="2"/>
      <c r="BD19" s="2"/>
      <c r="BE19" s="2"/>
      <c r="BF19" s="78" t="s">
        <v>113</v>
      </c>
      <c r="BG19" s="82">
        <f>$BR$7</f>
        <v>100</v>
      </c>
      <c r="BH19" s="82">
        <f>$BR$7</f>
        <v>100</v>
      </c>
      <c r="BI19" s="82">
        <f>$BR$7</f>
        <v>100</v>
      </c>
      <c r="BJ19" s="82">
        <f>$BR$7</f>
        <v>100</v>
      </c>
      <c r="BK19" s="82">
        <f>$BR$7</f>
        <v>100</v>
      </c>
      <c r="BL19" s="2"/>
      <c r="BM19" s="2"/>
      <c r="BN19" s="2"/>
      <c r="BO19" s="2"/>
      <c r="BP19" s="2"/>
      <c r="BQ19" s="78" t="s">
        <v>113</v>
      </c>
      <c r="BR19" s="82">
        <f>$CC$7</f>
        <v>0</v>
      </c>
      <c r="BS19" s="82">
        <f>$CC$7</f>
        <v>0</v>
      </c>
      <c r="BT19" s="82">
        <f>$CC$7</f>
        <v>0</v>
      </c>
      <c r="BU19" s="82">
        <f>$CC$7</f>
        <v>0</v>
      </c>
      <c r="BV19" s="82">
        <f>$CC$7</f>
        <v>0</v>
      </c>
      <c r="BW19" s="2"/>
      <c r="BX19" s="2"/>
      <c r="BY19" s="2"/>
      <c r="BZ19" s="2"/>
      <c r="CA19" s="2"/>
      <c r="CB19" s="81" t="s">
        <v>109</v>
      </c>
      <c r="CC19" s="79">
        <f t="shared" ref="CC19:CG21" si="5">IF(CC12="-",NA(),CC12)</f>
        <v>327.10000000000002</v>
      </c>
      <c r="CD19" s="79">
        <f t="shared" si="5"/>
        <v>305.39999999999998</v>
      </c>
      <c r="CE19" s="79">
        <f t="shared" si="5"/>
        <v>308.8</v>
      </c>
      <c r="CF19" s="79">
        <f t="shared" si="5"/>
        <v>309.10000000000002</v>
      </c>
      <c r="CG19" s="79">
        <f t="shared" si="5"/>
        <v>313.5</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113</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114</v>
      </c>
      <c r="BR20" s="2"/>
      <c r="BS20" s="2"/>
      <c r="BT20" s="2"/>
      <c r="BU20" s="2"/>
      <c r="BV20" s="2"/>
      <c r="BW20" s="2"/>
      <c r="BX20" s="2"/>
      <c r="BY20" s="2"/>
      <c r="BZ20" s="2"/>
      <c r="CA20" s="2"/>
      <c r="CB20" s="81" t="s">
        <v>110</v>
      </c>
      <c r="CC20" s="79">
        <f t="shared" si="5"/>
        <v>15.7</v>
      </c>
      <c r="CD20" s="79">
        <f t="shared" si="5"/>
        <v>13.6</v>
      </c>
      <c r="CE20" s="79">
        <f t="shared" si="5"/>
        <v>14.6</v>
      </c>
      <c r="CF20" s="79">
        <f t="shared" si="5"/>
        <v>14.5</v>
      </c>
      <c r="CG20" s="79">
        <f t="shared" si="5"/>
        <v>14.7</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111</v>
      </c>
      <c r="CC21" s="79">
        <f t="shared" si="5"/>
        <v>181.8</v>
      </c>
      <c r="CD21" s="79">
        <f t="shared" si="5"/>
        <v>177.3</v>
      </c>
      <c r="CE21" s="79">
        <f t="shared" si="5"/>
        <v>180</v>
      </c>
      <c r="CF21" s="79">
        <f t="shared" si="5"/>
        <v>180.1</v>
      </c>
      <c r="CG21" s="79">
        <f t="shared" si="5"/>
        <v>182.9</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花田 和俊</cp:lastModifiedBy>
  <cp:lastPrinted>2020-01-29T00:17:10Z</cp:lastPrinted>
  <dcterms:created xsi:type="dcterms:W3CDTF">2019-12-05T07:12:23Z</dcterms:created>
  <dcterms:modified xsi:type="dcterms:W3CDTF">2020-01-29T00:19:29Z</dcterms:modified>
  <cp:category/>
</cp:coreProperties>
</file>