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mc:AlternateContent xmlns:mc="http://schemas.openxmlformats.org/markup-compatibility/2006">
    <mc:Choice Requires="x15">
      <x15ac:absPath xmlns:x15ac="http://schemas.microsoft.com/office/spreadsheetml/2010/11/ac" url="\\anthad\fs\建設課\J建設-8上下水道-0諸務\●●●下水道班\004地方公営企業関係\経営比較分析表\R07\01　080126締め切り　公営企業に係る経営比較分析表の公表について\"/>
    </mc:Choice>
  </mc:AlternateContent>
  <xr:revisionPtr revIDLastSave="0" documentId="13_ncr:1_{D6E65ABC-98CA-4A0F-9A8C-844176A97C81}" xr6:coauthVersionLast="36" xr6:coauthVersionMax="36" xr10:uidLastSave="{00000000-0000-0000-0000-000000000000}"/>
  <workbookProtection workbookAlgorithmName="SHA-512" workbookHashValue="uMahBvdyEnSosw19tyrUqL6Ln2YB/C570oG2pRlpyjr5GZkGP5s72oodjYSDaviDdHN9u72qJZay00auKnTNmA==" workbookSaltValue="PlGz+fwVbM+Pr57vNzKYn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F85" i="4"/>
  <c r="E85" i="4"/>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<sst xmlns="http://schemas.openxmlformats.org/spreadsheetml/2006/main" count="319" uniqueCount="116">
  <si>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</si>
  <si>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</si>
  <si>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</si>
  <si>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</si>
  <si>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</si>
  <si>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</si>
  <si>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</si>
  <si>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</si>
  <si>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</si>
  <si>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</si>
  <si>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</si>
  <si>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</si>
  <si>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</si>
  <si>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</si>
  <si>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</si>
  <si>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</si>
  <si>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</si>
  <si>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</si>
  <si>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</si>
  <si>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</si>
  <si>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</si>
  <si>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</si>
  <si>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</si>
  <si>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</si>
  <si>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</si>
  <si>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</si>
  <si>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</si>
  <si>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</si>
  <si>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</si>
  <si>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</si>
  <si>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</si>
  <si>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</si>
  <si>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</si>
  <si>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</si>
  <si>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</si>
  <si>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</si>
  <si>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</si>
  <si>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</si>
  <si>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</si>
  <si>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</si>
  <si>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</si>
  <si>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</si>
  <si>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</si>
  <si>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</si>
  <si>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</si>
  <si>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</si>
  <si>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</si>
  <si>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</si>
  <si>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</si>
  <si>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</si>
  <si>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</si>
  <si>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</si>
  <si>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</si>
  <si>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</si>
  <si>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</si>
  <si>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</si>
  <si>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</si>
  <si>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</si>
  <si>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</si>
  <si>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</si>
  <si>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</si>
  <si>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</si>
  <si>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</si>
  <si>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</si>
  <si>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</si>
  <si>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</si>
  <si>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</si>
  <si>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</si>
  <si>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</si>
  <si>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</si>
  <si>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</si>
  <si>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</si>
  <si>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</si>
  <si>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</si>
  <si>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</si>
  <si>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</si>
  <si>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</si>
  <si>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</si>
  <si>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</si>
  <si>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</si>
  <si>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</si>
  <si>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</si>
  <si>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</si>
  <si>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</si>
  <si>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</si>
  <si>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</si>
  <si>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</si>
  <si>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</si>
  <si>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</si>
  <si>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</si>
  <si>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</si>
  <si>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</si>
  <si>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</si>
  <si>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</si>
  <si>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</si>
  <si>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</si>
  <si>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南部町</t>
  </si>
  <si>
    <t>法適用</t>
  </si>
  <si>
    <t>下水道事業</t>
  </si>
  <si>
    <t>特定環境保全公共下水道</t>
  </si>
  <si>
    <t>D3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</si>
  <si>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</si>
  <si>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</si>
  <si>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</si>
  <si>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</si>
  <si>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</si>
  <si>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</si>
  <si>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</si>
  <si>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</si>
  <si>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</si>
  <si>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</si>
  <si>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</si>
  <si>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</si>
  <si>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昭和47年に民間事業者が設置し供用開始したが、昭和48年に本町へ寄付され、維持管理運営をするようになった。 
　寄付を受けてから50年以上が経過しており、老朽化により平成30年に特定環境保全公共下水道事業として位置付け、現在、建設事業継続中であるが、資材不足や輸送費の上昇により、当初計画を大幅に上回る事業費が必要となった。 
　収益的収支比率については前年度よりも減少し、経費回収率、汚水処理原価、水洗化率については、全国平均や類似団体平均と比較しても悪化傾向となった。今後は、終末処理場建設事業費による企業債および他会計繰入金の増加が想定されるため、下水道使用料金増額の検討、適正な維持管理運営による汚水処理原価の抑制、施設利用率の向上を目標に長期的に収支の均衡を図っていくことが求められる。</t>
    <phoneticPr fontId="4"/>
  </si>
  <si>
    <t>　管渠改善率については、現在低い水準である。
　しかし、管渠については標準耐用年数を超えているため、令和４年度から更新事業を実施しており順次更新する予定である。
　管渠改善率は今後上昇する見込みである。
　また、老朽化している現終末処理場については、令和８年供用開始に向け新たな水処理施設および汚泥処理施設を建設中である。
　今後、管渠については、ストックマネジメント計画による効率的な調査点検、経済的な管更正工法の選定、適正な維持管理が必要である。</t>
    <phoneticPr fontId="4"/>
  </si>
  <si>
    <t>　供用開始から50年以上経過しており、新しい建設事業を継続中であるため、企業債および他会計繰入金の依存度が高くなっている。
　今後は、下水道使用料金増額の検討、ストックマネジメント計画による効率的な調査点検および管更正工法、適正な維持管理運営、徹底した経費削減等の合理化により、平均値を下回らないよう努め、資産や収支の状況をより精緻な数値で把握して健全で効率的な事業経営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</si>
</sst>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4EE-4DF5-8799-D301000601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4EE-4DF5-8799-D301000601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4EB-426E-A0BE-8F70CC820CB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37.75</c:v>
                </c:pt>
              </c:numCache>
            </c:numRef>
          </c:val>
          <c:smooth val="0"/>
          <c:extLst>
            <c:ext xmlns:c16="http://schemas.microsoft.com/office/drawing/2014/chart" uri="{C3380CC4-5D6E-409C-BE32-E72D297353CC}">
              <c16:uniqueId val="{00000001-94EB-426E-A0BE-8F70CC820CB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99.19</c:v>
                </c:pt>
              </c:numCache>
            </c:numRef>
          </c:val>
          <c:extLst>
            <c:ext xmlns:c16="http://schemas.microsoft.com/office/drawing/2014/chart" uri="{C3380CC4-5D6E-409C-BE32-E72D297353CC}">
              <c16:uniqueId val="{00000000-7DDC-473C-BABC-054C8668D99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71.17</c:v>
                </c:pt>
              </c:numCache>
            </c:numRef>
          </c:val>
          <c:smooth val="0"/>
          <c:extLst>
            <c:ext xmlns:c16="http://schemas.microsoft.com/office/drawing/2014/chart" uri="{C3380CC4-5D6E-409C-BE32-E72D297353CC}">
              <c16:uniqueId val="{00000001-7DDC-473C-BABC-054C8668D99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99.2</c:v>
                </c:pt>
              </c:numCache>
            </c:numRef>
          </c:val>
          <c:extLst>
            <c:ext xmlns:c16="http://schemas.microsoft.com/office/drawing/2014/chart" uri="{C3380CC4-5D6E-409C-BE32-E72D297353CC}">
              <c16:uniqueId val="{00000000-2221-49D4-BAB9-7165B9B292A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89.52</c:v>
                </c:pt>
              </c:numCache>
            </c:numRef>
          </c:val>
          <c:smooth val="0"/>
          <c:extLst>
            <c:ext xmlns:c16="http://schemas.microsoft.com/office/drawing/2014/chart" uri="{C3380CC4-5D6E-409C-BE32-E72D297353CC}">
              <c16:uniqueId val="{00000001-2221-49D4-BAB9-7165B9B292A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2.17</c:v>
                </c:pt>
              </c:numCache>
            </c:numRef>
          </c:val>
          <c:extLst>
            <c:ext xmlns:c16="http://schemas.microsoft.com/office/drawing/2014/chart" uri="{C3380CC4-5D6E-409C-BE32-E72D297353CC}">
              <c16:uniqueId val="{00000000-FD7B-4767-AB6B-6763A83928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25.53</c:v>
                </c:pt>
              </c:numCache>
            </c:numRef>
          </c:val>
          <c:smooth val="0"/>
          <c:extLst>
            <c:ext xmlns:c16="http://schemas.microsoft.com/office/drawing/2014/chart" uri="{C3380CC4-5D6E-409C-BE32-E72D297353CC}">
              <c16:uniqueId val="{00000001-FD7B-4767-AB6B-6763A83928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FF2-41ED-BB1E-FE7E5CDAE31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FF2-41ED-BB1E-FE7E5CDAE31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2.65</c:v>
                </c:pt>
              </c:numCache>
            </c:numRef>
          </c:val>
          <c:extLst>
            <c:ext xmlns:c16="http://schemas.microsoft.com/office/drawing/2014/chart" uri="{C3380CC4-5D6E-409C-BE32-E72D297353CC}">
              <c16:uniqueId val="{00000000-7A02-4D38-9921-93F4C5E249A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398.27</c:v>
                </c:pt>
              </c:numCache>
            </c:numRef>
          </c:val>
          <c:smooth val="0"/>
          <c:extLst>
            <c:ext xmlns:c16="http://schemas.microsoft.com/office/drawing/2014/chart" uri="{C3380CC4-5D6E-409C-BE32-E72D297353CC}">
              <c16:uniqueId val="{00000001-7A02-4D38-9921-93F4C5E249A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14.71</c:v>
                </c:pt>
              </c:numCache>
            </c:numRef>
          </c:val>
          <c:extLst>
            <c:ext xmlns:c16="http://schemas.microsoft.com/office/drawing/2014/chart" uri="{C3380CC4-5D6E-409C-BE32-E72D297353CC}">
              <c16:uniqueId val="{00000000-CB11-429A-8321-B512533EA26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141.49</c:v>
                </c:pt>
              </c:numCache>
            </c:numRef>
          </c:val>
          <c:smooth val="0"/>
          <c:extLst>
            <c:ext xmlns:c16="http://schemas.microsoft.com/office/drawing/2014/chart" uri="{C3380CC4-5D6E-409C-BE32-E72D297353CC}">
              <c16:uniqueId val="{00000001-CB11-429A-8321-B512533EA26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3053.35</c:v>
                </c:pt>
              </c:numCache>
            </c:numRef>
          </c:val>
          <c:extLst>
            <c:ext xmlns:c16="http://schemas.microsoft.com/office/drawing/2014/chart" uri="{C3380CC4-5D6E-409C-BE32-E72D297353CC}">
              <c16:uniqueId val="{00000000-B18D-4E07-944C-B413A97A47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746.47</c:v>
                </c:pt>
              </c:numCache>
            </c:numRef>
          </c:val>
          <c:smooth val="0"/>
          <c:extLst>
            <c:ext xmlns:c16="http://schemas.microsoft.com/office/drawing/2014/chart" uri="{C3380CC4-5D6E-409C-BE32-E72D297353CC}">
              <c16:uniqueId val="{00000001-B18D-4E07-944C-B413A97A47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30.18</c:v>
                </c:pt>
              </c:numCache>
            </c:numRef>
          </c:val>
          <c:extLst>
            <c:ext xmlns:c16="http://schemas.microsoft.com/office/drawing/2014/chart" uri="{C3380CC4-5D6E-409C-BE32-E72D297353CC}">
              <c16:uniqueId val="{00000000-013C-427F-BB23-60981E81F9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46.22</c:v>
                </c:pt>
              </c:numCache>
            </c:numRef>
          </c:val>
          <c:smooth val="0"/>
          <c:extLst>
            <c:ext xmlns:c16="http://schemas.microsoft.com/office/drawing/2014/chart" uri="{C3380CC4-5D6E-409C-BE32-E72D297353CC}">
              <c16:uniqueId val="{00000001-013C-427F-BB23-60981E81F9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328.87</c:v>
                </c:pt>
              </c:numCache>
            </c:numRef>
          </c:val>
          <c:extLst>
            <c:ext xmlns:c16="http://schemas.microsoft.com/office/drawing/2014/chart" uri="{C3380CC4-5D6E-409C-BE32-E72D297353CC}">
              <c16:uniqueId val="{00000000-B94D-4AEE-BA4C-357CB048861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325.67</c:v>
                </c:pt>
              </c:numCache>
            </c:numRef>
          </c:val>
          <c:smooth val="0"/>
          <c:extLst>
            <c:ext xmlns:c16="http://schemas.microsoft.com/office/drawing/2014/chart" uri="{C3380CC4-5D6E-409C-BE32-E72D297353CC}">
              <c16:uniqueId val="{00000001-B94D-4AEE-BA4C-357CB048861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8"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南部町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D3</v>
      </c>
      <c r="X8" s="34"/>
      <c r="Y8" s="34"/>
      <c r="Z8" s="34"/>
      <c r="AA8" s="34"/>
      <c r="AB8" s="34"/>
      <c r="AC8" s="34"/>
      <c r="AD8" s="35" t="str">
        <f>データ!$M$6</f>
        <v>自治体職員</v>
      </c>
      <c r="AE8" s="35"/>
      <c r="AF8" s="35"/>
      <c r="AG8" s="35"/>
      <c r="AH8" s="35"/>
      <c r="AI8" s="35"/>
      <c r="AJ8" s="35"/>
      <c r="AK8" s="3"/>
      <c r="AL8" s="36">
        <f>データ!S6</f>
        <v>16185</v>
      </c>
      <c r="AM8" s="36"/>
      <c r="AN8" s="36"/>
      <c r="AO8" s="36"/>
      <c r="AP8" s="36"/>
      <c r="AQ8" s="36"/>
      <c r="AR8" s="36"/>
      <c r="AS8" s="36"/>
      <c r="AT8" s="37">
        <f>データ!T6</f>
        <v>153.12</v>
      </c>
      <c r="AU8" s="37"/>
      <c r="AV8" s="37"/>
      <c r="AW8" s="37"/>
      <c r="AX8" s="37"/>
      <c r="AY8" s="37"/>
      <c r="AZ8" s="37"/>
      <c r="BA8" s="37"/>
      <c r="BB8" s="37">
        <f>データ!U6</f>
        <v>105.7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56.32</v>
      </c>
      <c r="J10" s="37"/>
      <c r="K10" s="37"/>
      <c r="L10" s="37"/>
      <c r="M10" s="37"/>
      <c r="N10" s="37"/>
      <c r="O10" s="37"/>
      <c r="P10" s="37">
        <f>データ!P6</f>
        <v>8.4700000000000006</v>
      </c>
      <c r="Q10" s="37"/>
      <c r="R10" s="37"/>
      <c r="S10" s="37"/>
      <c r="T10" s="37"/>
      <c r="U10" s="37"/>
      <c r="V10" s="37"/>
      <c r="W10" s="37">
        <f>データ!Q6</f>
        <v>100</v>
      </c>
      <c r="X10" s="37"/>
      <c r="Y10" s="37"/>
      <c r="Z10" s="37"/>
      <c r="AA10" s="37"/>
      <c r="AB10" s="37"/>
      <c r="AC10" s="37"/>
      <c r="AD10" s="36">
        <f>データ!R6</f>
        <v>1730</v>
      </c>
      <c r="AE10" s="36"/>
      <c r="AF10" s="36"/>
      <c r="AG10" s="36"/>
      <c r="AH10" s="36"/>
      <c r="AI10" s="36"/>
      <c r="AJ10" s="36"/>
      <c r="AK10" s="2"/>
      <c r="AL10" s="36">
        <f>データ!V6</f>
        <v>1359</v>
      </c>
      <c r="AM10" s="36"/>
      <c r="AN10" s="36"/>
      <c r="AO10" s="36"/>
      <c r="AP10" s="36"/>
      <c r="AQ10" s="36"/>
      <c r="AR10" s="36"/>
      <c r="AS10" s="36"/>
      <c r="AT10" s="37">
        <f>データ!W6</f>
        <v>0.33</v>
      </c>
      <c r="AU10" s="37"/>
      <c r="AV10" s="37"/>
      <c r="AW10" s="37"/>
      <c r="AX10" s="37"/>
      <c r="AY10" s="37"/>
      <c r="AZ10" s="37"/>
      <c r="BA10" s="37"/>
      <c r="BB10" s="37">
        <f>データ!X6</f>
        <v>4118.18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AfR+V+KUvZmyw68KlS6IJmsRzHc479aHzkwSR5meKpSNuR5GDg3T0H+3PkG9/cT1sqyOK4QqDy1SvL3nkHfpAw==" saltValue="Gx20HmAVRC+YGezlh6GhH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24457</v>
      </c>
      <c r="D6" s="19">
        <f t="shared" si="3"/>
        <v>46</v>
      </c>
      <c r="E6" s="19">
        <f t="shared" si="3"/>
        <v>17</v>
      </c>
      <c r="F6" s="19">
        <f t="shared" si="3"/>
        <v>4</v>
      </c>
      <c r="G6" s="19">
        <f t="shared" si="3"/>
        <v>0</v>
      </c>
      <c r="H6" s="19" t="str">
        <f t="shared" si="3"/>
        <v>青森県　南部町</v>
      </c>
      <c r="I6" s="19" t="str">
        <f t="shared" si="3"/>
        <v>法適用</v>
      </c>
      <c r="J6" s="19" t="str">
        <f t="shared" si="3"/>
        <v>下水道事業</v>
      </c>
      <c r="K6" s="19" t="str">
        <f t="shared" si="3"/>
        <v>特定環境保全公共下水道</v>
      </c>
      <c r="L6" s="19" t="str">
        <f t="shared" si="3"/>
        <v>D3</v>
      </c>
      <c r="M6" s="19" t="str">
        <f t="shared" si="3"/>
        <v>自治体職員</v>
      </c>
      <c r="N6" s="20" t="str">
        <f t="shared" si="3"/>
        <v>-</v>
      </c>
      <c r="O6" s="20">
        <f t="shared" si="3"/>
        <v>56.32</v>
      </c>
      <c r="P6" s="20">
        <f t="shared" si="3"/>
        <v>8.4700000000000006</v>
      </c>
      <c r="Q6" s="20">
        <f t="shared" si="3"/>
        <v>100</v>
      </c>
      <c r="R6" s="20">
        <f t="shared" si="3"/>
        <v>1730</v>
      </c>
      <c r="S6" s="20">
        <f t="shared" si="3"/>
        <v>16185</v>
      </c>
      <c r="T6" s="20">
        <f t="shared" si="3"/>
        <v>153.12</v>
      </c>
      <c r="U6" s="20">
        <f t="shared" si="3"/>
        <v>105.7</v>
      </c>
      <c r="V6" s="20">
        <f t="shared" si="3"/>
        <v>1359</v>
      </c>
      <c r="W6" s="20">
        <f t="shared" si="3"/>
        <v>0.33</v>
      </c>
      <c r="X6" s="20">
        <f t="shared" si="3"/>
        <v>4118.18</v>
      </c>
      <c r="Y6" s="21" t="str">
        <f>IF(Y7="",NA(),Y7)</f>
        <v>-</v>
      </c>
      <c r="Z6" s="21" t="str">
        <f t="shared" ref="Z6:AH6" si="4">IF(Z7="",NA(),Z7)</f>
        <v>-</v>
      </c>
      <c r="AA6" s="21" t="str">
        <f t="shared" si="4"/>
        <v>-</v>
      </c>
      <c r="AB6" s="21" t="str">
        <f t="shared" si="4"/>
        <v>-</v>
      </c>
      <c r="AC6" s="21">
        <f t="shared" si="4"/>
        <v>99.2</v>
      </c>
      <c r="AD6" s="21" t="str">
        <f t="shared" si="4"/>
        <v>-</v>
      </c>
      <c r="AE6" s="21" t="str">
        <f t="shared" si="4"/>
        <v>-</v>
      </c>
      <c r="AF6" s="21" t="str">
        <f t="shared" si="4"/>
        <v>-</v>
      </c>
      <c r="AG6" s="21" t="str">
        <f t="shared" si="4"/>
        <v>-</v>
      </c>
      <c r="AH6" s="21">
        <f t="shared" si="4"/>
        <v>89.52</v>
      </c>
      <c r="AI6" s="20" t="str">
        <f>IF(AI7="","",IF(AI7="-","【-】","【"&amp;SUBSTITUTE(TEXT(AI7,"#,##0.00"),"-","△")&amp;"】"))</f>
        <v>【105.07】</v>
      </c>
      <c r="AJ6" s="21" t="str">
        <f>IF(AJ7="",NA(),AJ7)</f>
        <v>-</v>
      </c>
      <c r="AK6" s="21" t="str">
        <f t="shared" ref="AK6:AS6" si="5">IF(AK7="",NA(),AK7)</f>
        <v>-</v>
      </c>
      <c r="AL6" s="21" t="str">
        <f t="shared" si="5"/>
        <v>-</v>
      </c>
      <c r="AM6" s="21" t="str">
        <f t="shared" si="5"/>
        <v>-</v>
      </c>
      <c r="AN6" s="21">
        <f t="shared" si="5"/>
        <v>2.65</v>
      </c>
      <c r="AO6" s="21" t="str">
        <f t="shared" si="5"/>
        <v>-</v>
      </c>
      <c r="AP6" s="21" t="str">
        <f t="shared" si="5"/>
        <v>-</v>
      </c>
      <c r="AQ6" s="21" t="str">
        <f t="shared" si="5"/>
        <v>-</v>
      </c>
      <c r="AR6" s="21" t="str">
        <f t="shared" si="5"/>
        <v>-</v>
      </c>
      <c r="AS6" s="21">
        <f t="shared" si="5"/>
        <v>398.27</v>
      </c>
      <c r="AT6" s="20" t="str">
        <f>IF(AT7="","",IF(AT7="-","【-】","【"&amp;SUBSTITUTE(TEXT(AT7,"#,##0.00"),"-","△")&amp;"】"))</f>
        <v>【63.54】</v>
      </c>
      <c r="AU6" s="21" t="str">
        <f>IF(AU7="",NA(),AU7)</f>
        <v>-</v>
      </c>
      <c r="AV6" s="21" t="str">
        <f t="shared" ref="AV6:BD6" si="6">IF(AV7="",NA(),AV7)</f>
        <v>-</v>
      </c>
      <c r="AW6" s="21" t="str">
        <f t="shared" si="6"/>
        <v>-</v>
      </c>
      <c r="AX6" s="21" t="str">
        <f t="shared" si="6"/>
        <v>-</v>
      </c>
      <c r="AY6" s="21">
        <f t="shared" si="6"/>
        <v>14.71</v>
      </c>
      <c r="AZ6" s="21" t="str">
        <f t="shared" si="6"/>
        <v>-</v>
      </c>
      <c r="BA6" s="21" t="str">
        <f t="shared" si="6"/>
        <v>-</v>
      </c>
      <c r="BB6" s="21" t="str">
        <f t="shared" si="6"/>
        <v>-</v>
      </c>
      <c r="BC6" s="21" t="str">
        <f t="shared" si="6"/>
        <v>-</v>
      </c>
      <c r="BD6" s="21">
        <f t="shared" si="6"/>
        <v>141.49</v>
      </c>
      <c r="BE6" s="20" t="str">
        <f>IF(BE7="","",IF(BE7="-","【-】","【"&amp;SUBSTITUTE(TEXT(BE7,"#,##0.00"),"-","△")&amp;"】"))</f>
        <v>【50.90】</v>
      </c>
      <c r="BF6" s="21" t="str">
        <f>IF(BF7="",NA(),BF7)</f>
        <v>-</v>
      </c>
      <c r="BG6" s="21" t="str">
        <f t="shared" ref="BG6:BO6" si="7">IF(BG7="",NA(),BG7)</f>
        <v>-</v>
      </c>
      <c r="BH6" s="21" t="str">
        <f t="shared" si="7"/>
        <v>-</v>
      </c>
      <c r="BI6" s="21" t="str">
        <f t="shared" si="7"/>
        <v>-</v>
      </c>
      <c r="BJ6" s="21">
        <f t="shared" si="7"/>
        <v>3053.35</v>
      </c>
      <c r="BK6" s="21" t="str">
        <f t="shared" si="7"/>
        <v>-</v>
      </c>
      <c r="BL6" s="21" t="str">
        <f t="shared" si="7"/>
        <v>-</v>
      </c>
      <c r="BM6" s="21" t="str">
        <f t="shared" si="7"/>
        <v>-</v>
      </c>
      <c r="BN6" s="21" t="str">
        <f t="shared" si="7"/>
        <v>-</v>
      </c>
      <c r="BO6" s="21">
        <f t="shared" si="7"/>
        <v>746.47</v>
      </c>
      <c r="BP6" s="20" t="str">
        <f>IF(BP7="","",IF(BP7="-","【-】","【"&amp;SUBSTITUTE(TEXT(BP7,"#,##0.00"),"-","△")&amp;"】"))</f>
        <v>【1,099.15】</v>
      </c>
      <c r="BQ6" s="21" t="str">
        <f>IF(BQ7="",NA(),BQ7)</f>
        <v>-</v>
      </c>
      <c r="BR6" s="21" t="str">
        <f t="shared" ref="BR6:BZ6" si="8">IF(BR7="",NA(),BR7)</f>
        <v>-</v>
      </c>
      <c r="BS6" s="21" t="str">
        <f t="shared" si="8"/>
        <v>-</v>
      </c>
      <c r="BT6" s="21" t="str">
        <f t="shared" si="8"/>
        <v>-</v>
      </c>
      <c r="BU6" s="21">
        <f t="shared" si="8"/>
        <v>30.18</v>
      </c>
      <c r="BV6" s="21" t="str">
        <f t="shared" si="8"/>
        <v>-</v>
      </c>
      <c r="BW6" s="21" t="str">
        <f t="shared" si="8"/>
        <v>-</v>
      </c>
      <c r="BX6" s="21" t="str">
        <f t="shared" si="8"/>
        <v>-</v>
      </c>
      <c r="BY6" s="21" t="str">
        <f t="shared" si="8"/>
        <v>-</v>
      </c>
      <c r="BZ6" s="21">
        <f t="shared" si="8"/>
        <v>46.22</v>
      </c>
      <c r="CA6" s="20" t="str">
        <f>IF(CA7="","",IF(CA7="-","【-】","【"&amp;SUBSTITUTE(TEXT(CA7,"#,##0.00"),"-","△")&amp;"】"))</f>
        <v>【72.92】</v>
      </c>
      <c r="CB6" s="21" t="str">
        <f>IF(CB7="",NA(),CB7)</f>
        <v>-</v>
      </c>
      <c r="CC6" s="21" t="str">
        <f t="shared" ref="CC6:CK6" si="9">IF(CC7="",NA(),CC7)</f>
        <v>-</v>
      </c>
      <c r="CD6" s="21" t="str">
        <f t="shared" si="9"/>
        <v>-</v>
      </c>
      <c r="CE6" s="21" t="str">
        <f t="shared" si="9"/>
        <v>-</v>
      </c>
      <c r="CF6" s="21">
        <f t="shared" si="9"/>
        <v>328.87</v>
      </c>
      <c r="CG6" s="21" t="str">
        <f t="shared" si="9"/>
        <v>-</v>
      </c>
      <c r="CH6" s="21" t="str">
        <f t="shared" si="9"/>
        <v>-</v>
      </c>
      <c r="CI6" s="21" t="str">
        <f t="shared" si="9"/>
        <v>-</v>
      </c>
      <c r="CJ6" s="21" t="str">
        <f t="shared" si="9"/>
        <v>-</v>
      </c>
      <c r="CK6" s="21">
        <f t="shared" si="9"/>
        <v>325.67</v>
      </c>
      <c r="CL6" s="20" t="str">
        <f>IF(CL7="","",IF(CL7="-","【-】","【"&amp;SUBSTITUTE(TEXT(CL7,"#,##0.00"),"-","△")&amp;"】"))</f>
        <v>【225.78】</v>
      </c>
      <c r="CM6" s="21" t="str">
        <f>IF(CM7="",NA(),CM7)</f>
        <v>-</v>
      </c>
      <c r="CN6" s="21" t="str">
        <f t="shared" ref="CN6:CV6" si="10">IF(CN7="",NA(),CN7)</f>
        <v>-</v>
      </c>
      <c r="CO6" s="21" t="str">
        <f t="shared" si="10"/>
        <v>-</v>
      </c>
      <c r="CP6" s="21" t="str">
        <f t="shared" si="10"/>
        <v>-</v>
      </c>
      <c r="CQ6" s="20">
        <f t="shared" si="10"/>
        <v>0</v>
      </c>
      <c r="CR6" s="21" t="str">
        <f t="shared" si="10"/>
        <v>-</v>
      </c>
      <c r="CS6" s="21" t="str">
        <f t="shared" si="10"/>
        <v>-</v>
      </c>
      <c r="CT6" s="21" t="str">
        <f t="shared" si="10"/>
        <v>-</v>
      </c>
      <c r="CU6" s="21" t="str">
        <f t="shared" si="10"/>
        <v>-</v>
      </c>
      <c r="CV6" s="21">
        <f t="shared" si="10"/>
        <v>37.75</v>
      </c>
      <c r="CW6" s="20" t="str">
        <f>IF(CW7="","",IF(CW7="-","【-】","【"&amp;SUBSTITUTE(TEXT(CW7,"#,##0.00"),"-","△")&amp;"】"))</f>
        <v>【43.17】</v>
      </c>
      <c r="CX6" s="21" t="str">
        <f>IF(CX7="",NA(),CX7)</f>
        <v>-</v>
      </c>
      <c r="CY6" s="21" t="str">
        <f t="shared" ref="CY6:DG6" si="11">IF(CY7="",NA(),CY7)</f>
        <v>-</v>
      </c>
      <c r="CZ6" s="21" t="str">
        <f t="shared" si="11"/>
        <v>-</v>
      </c>
      <c r="DA6" s="21" t="str">
        <f t="shared" si="11"/>
        <v>-</v>
      </c>
      <c r="DB6" s="21">
        <f t="shared" si="11"/>
        <v>99.19</v>
      </c>
      <c r="DC6" s="21" t="str">
        <f t="shared" si="11"/>
        <v>-</v>
      </c>
      <c r="DD6" s="21" t="str">
        <f t="shared" si="11"/>
        <v>-</v>
      </c>
      <c r="DE6" s="21" t="str">
        <f t="shared" si="11"/>
        <v>-</v>
      </c>
      <c r="DF6" s="21" t="str">
        <f t="shared" si="11"/>
        <v>-</v>
      </c>
      <c r="DG6" s="21">
        <f t="shared" si="11"/>
        <v>71.17</v>
      </c>
      <c r="DH6" s="20" t="str">
        <f>IF(DH7="","",IF(DH7="-","【-】","【"&amp;SUBSTITUTE(TEXT(DH7,"#,##0.00"),"-","△")&amp;"】"))</f>
        <v>【86.31】</v>
      </c>
      <c r="DI6" s="21" t="str">
        <f>IF(DI7="",NA(),DI7)</f>
        <v>-</v>
      </c>
      <c r="DJ6" s="21" t="str">
        <f t="shared" ref="DJ6:DR6" si="12">IF(DJ7="",NA(),DJ7)</f>
        <v>-</v>
      </c>
      <c r="DK6" s="21" t="str">
        <f t="shared" si="12"/>
        <v>-</v>
      </c>
      <c r="DL6" s="21" t="str">
        <f t="shared" si="12"/>
        <v>-</v>
      </c>
      <c r="DM6" s="21">
        <f t="shared" si="12"/>
        <v>2.17</v>
      </c>
      <c r="DN6" s="21" t="str">
        <f t="shared" si="12"/>
        <v>-</v>
      </c>
      <c r="DO6" s="21" t="str">
        <f t="shared" si="12"/>
        <v>-</v>
      </c>
      <c r="DP6" s="21" t="str">
        <f t="shared" si="12"/>
        <v>-</v>
      </c>
      <c r="DQ6" s="21" t="str">
        <f t="shared" si="12"/>
        <v>-</v>
      </c>
      <c r="DR6" s="21">
        <f t="shared" si="12"/>
        <v>25.53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【0.15】</v>
      </c>
    </row>
    <row r="7" spans="1:148" s="22" customFormat="1" x14ac:dyDescent="0.15">
      <c r="A7" s="14"/>
      <c r="B7" s="23">
        <v>2024</v>
      </c>
      <c r="C7" s="23">
        <v>24457</v>
      </c>
      <c r="D7" s="23">
        <v>46</v>
      </c>
      <c r="E7" s="23">
        <v>17</v>
      </c>
      <c r="F7" s="23">
        <v>4</v>
      </c>
      <c r="G7" s="23">
        <v>0</v>
      </c>
      <c r="H7" s="23" t="s">
        <v>96</v>
      </c>
      <c r="I7" s="23" t="s">
        <v>97</v>
      </c>
      <c r="J7" s="23" t="s">
        <v>98</v>
      </c>
      <c r="K7" s="23" t="s">
        <v>99</v>
      </c>
      <c r="L7" s="23" t="s">
        <v>100</v>
      </c>
      <c r="M7" s="23" t="s">
        <v>101</v>
      </c>
      <c r="N7" s="24" t="s">
        <v>102</v>
      </c>
      <c r="O7" s="24">
        <v>56.32</v>
      </c>
      <c r="P7" s="24">
        <v>8.4700000000000006</v>
      </c>
      <c r="Q7" s="24">
        <v>100</v>
      </c>
      <c r="R7" s="24">
        <v>1730</v>
      </c>
      <c r="S7" s="24">
        <v>16185</v>
      </c>
      <c r="T7" s="24">
        <v>153.12</v>
      </c>
      <c r="U7" s="24">
        <v>105.7</v>
      </c>
      <c r="V7" s="24">
        <v>1359</v>
      </c>
      <c r="W7" s="24">
        <v>0.33</v>
      </c>
      <c r="X7" s="24">
        <v>4118.18</v>
      </c>
      <c r="Y7" s="24" t="s">
        <v>102</v>
      </c>
      <c r="Z7" s="24" t="s">
        <v>102</v>
      </c>
      <c r="AA7" s="24" t="s">
        <v>102</v>
      </c>
      <c r="AB7" s="24" t="s">
        <v>102</v>
      </c>
      <c r="AC7" s="24">
        <v>99.2</v>
      </c>
      <c r="AD7" s="24" t="s">
        <v>102</v>
      </c>
      <c r="AE7" s="24" t="s">
        <v>102</v>
      </c>
      <c r="AF7" s="24" t="s">
        <v>102</v>
      </c>
      <c r="AG7" s="24" t="s">
        <v>102</v>
      </c>
      <c r="AH7" s="24">
        <v>89.52</v>
      </c>
      <c r="AI7" s="24">
        <v>105.07</v>
      </c>
      <c r="AJ7" s="24" t="s">
        <v>102</v>
      </c>
      <c r="AK7" s="24" t="s">
        <v>102</v>
      </c>
      <c r="AL7" s="24" t="s">
        <v>102</v>
      </c>
      <c r="AM7" s="24" t="s">
        <v>102</v>
      </c>
      <c r="AN7" s="24">
        <v>2.65</v>
      </c>
      <c r="AO7" s="24" t="s">
        <v>102</v>
      </c>
      <c r="AP7" s="24" t="s">
        <v>102</v>
      </c>
      <c r="AQ7" s="24" t="s">
        <v>102</v>
      </c>
      <c r="AR7" s="24" t="s">
        <v>102</v>
      </c>
      <c r="AS7" s="24">
        <v>398.27</v>
      </c>
      <c r="AT7" s="24">
        <v>63.54</v>
      </c>
      <c r="AU7" s="24" t="s">
        <v>102</v>
      </c>
      <c r="AV7" s="24" t="s">
        <v>102</v>
      </c>
      <c r="AW7" s="24" t="s">
        <v>102</v>
      </c>
      <c r="AX7" s="24" t="s">
        <v>102</v>
      </c>
      <c r="AY7" s="24">
        <v>14.71</v>
      </c>
      <c r="AZ7" s="24" t="s">
        <v>102</v>
      </c>
      <c r="BA7" s="24" t="s">
        <v>102</v>
      </c>
      <c r="BB7" s="24" t="s">
        <v>102</v>
      </c>
      <c r="BC7" s="24" t="s">
        <v>102</v>
      </c>
      <c r="BD7" s="24">
        <v>141.49</v>
      </c>
      <c r="BE7" s="24">
        <v>50.9</v>
      </c>
      <c r="BF7" s="24" t="s">
        <v>102</v>
      </c>
      <c r="BG7" s="24" t="s">
        <v>102</v>
      </c>
      <c r="BH7" s="24" t="s">
        <v>102</v>
      </c>
      <c r="BI7" s="24" t="s">
        <v>102</v>
      </c>
      <c r="BJ7" s="24">
        <v>3053.35</v>
      </c>
      <c r="BK7" s="24" t="s">
        <v>102</v>
      </c>
      <c r="BL7" s="24" t="s">
        <v>102</v>
      </c>
      <c r="BM7" s="24" t="s">
        <v>102</v>
      </c>
      <c r="BN7" s="24" t="s">
        <v>102</v>
      </c>
      <c r="BO7" s="24">
        <v>746.47</v>
      </c>
      <c r="BP7" s="24">
        <v>1099.1500000000001</v>
      </c>
      <c r="BQ7" s="24" t="s">
        <v>102</v>
      </c>
      <c r="BR7" s="24" t="s">
        <v>102</v>
      </c>
      <c r="BS7" s="24" t="s">
        <v>102</v>
      </c>
      <c r="BT7" s="24" t="s">
        <v>102</v>
      </c>
      <c r="BU7" s="24">
        <v>30.18</v>
      </c>
      <c r="BV7" s="24" t="s">
        <v>102</v>
      </c>
      <c r="BW7" s="24" t="s">
        <v>102</v>
      </c>
      <c r="BX7" s="24" t="s">
        <v>102</v>
      </c>
      <c r="BY7" s="24" t="s">
        <v>102</v>
      </c>
      <c r="BZ7" s="24">
        <v>46.22</v>
      </c>
      <c r="CA7" s="24">
        <v>72.92</v>
      </c>
      <c r="CB7" s="24" t="s">
        <v>102</v>
      </c>
      <c r="CC7" s="24" t="s">
        <v>102</v>
      </c>
      <c r="CD7" s="24" t="s">
        <v>102</v>
      </c>
      <c r="CE7" s="24" t="s">
        <v>102</v>
      </c>
      <c r="CF7" s="24">
        <v>328.87</v>
      </c>
      <c r="CG7" s="24" t="s">
        <v>102</v>
      </c>
      <c r="CH7" s="24" t="s">
        <v>102</v>
      </c>
      <c r="CI7" s="24" t="s">
        <v>102</v>
      </c>
      <c r="CJ7" s="24" t="s">
        <v>102</v>
      </c>
      <c r="CK7" s="24">
        <v>325.67</v>
      </c>
      <c r="CL7" s="24">
        <v>225.78</v>
      </c>
      <c r="CM7" s="24" t="s">
        <v>102</v>
      </c>
      <c r="CN7" s="24" t="s">
        <v>102</v>
      </c>
      <c r="CO7" s="24" t="s">
        <v>102</v>
      </c>
      <c r="CP7" s="24" t="s">
        <v>102</v>
      </c>
      <c r="CQ7" s="24">
        <v>0</v>
      </c>
      <c r="CR7" s="24" t="s">
        <v>102</v>
      </c>
      <c r="CS7" s="24" t="s">
        <v>102</v>
      </c>
      <c r="CT7" s="24" t="s">
        <v>102</v>
      </c>
      <c r="CU7" s="24" t="s">
        <v>102</v>
      </c>
      <c r="CV7" s="24">
        <v>37.75</v>
      </c>
      <c r="CW7" s="24">
        <v>43.17</v>
      </c>
      <c r="CX7" s="24" t="s">
        <v>102</v>
      </c>
      <c r="CY7" s="24" t="s">
        <v>102</v>
      </c>
      <c r="CZ7" s="24" t="s">
        <v>102</v>
      </c>
      <c r="DA7" s="24" t="s">
        <v>102</v>
      </c>
      <c r="DB7" s="24">
        <v>99.19</v>
      </c>
      <c r="DC7" s="24" t="s">
        <v>102</v>
      </c>
      <c r="DD7" s="24" t="s">
        <v>102</v>
      </c>
      <c r="DE7" s="24" t="s">
        <v>102</v>
      </c>
      <c r="DF7" s="24" t="s">
        <v>102</v>
      </c>
      <c r="DG7" s="24">
        <v>71.17</v>
      </c>
      <c r="DH7" s="24">
        <v>86.31</v>
      </c>
      <c r="DI7" s="24" t="s">
        <v>102</v>
      </c>
      <c r="DJ7" s="24" t="s">
        <v>102</v>
      </c>
      <c r="DK7" s="24" t="s">
        <v>102</v>
      </c>
      <c r="DL7" s="24" t="s">
        <v>102</v>
      </c>
      <c r="DM7" s="24">
        <v>2.17</v>
      </c>
      <c r="DN7" s="24" t="s">
        <v>102</v>
      </c>
      <c r="DO7" s="24" t="s">
        <v>102</v>
      </c>
      <c r="DP7" s="24" t="s">
        <v>102</v>
      </c>
      <c r="DQ7" s="24" t="s">
        <v>102</v>
      </c>
      <c r="DR7" s="24">
        <v>25.53</v>
      </c>
      <c r="DS7" s="24">
        <v>30.82</v>
      </c>
      <c r="DT7" s="24" t="s">
        <v>102</v>
      </c>
      <c r="DU7" s="24" t="s">
        <v>102</v>
      </c>
      <c r="DV7" s="24" t="s">
        <v>102</v>
      </c>
      <c r="DW7" s="24" t="s">
        <v>102</v>
      </c>
      <c r="DX7" s="24">
        <v>0</v>
      </c>
      <c r="DY7" s="24" t="s">
        <v>102</v>
      </c>
      <c r="DZ7" s="24" t="s">
        <v>102</v>
      </c>
      <c r="EA7" s="24" t="s">
        <v>102</v>
      </c>
      <c r="EB7" s="24" t="s">
        <v>102</v>
      </c>
      <c r="EC7" s="24">
        <v>0</v>
      </c>
      <c r="ED7" s="24">
        <v>0.06</v>
      </c>
      <c r="EE7" s="24" t="s">
        <v>102</v>
      </c>
      <c r="EF7" s="24" t="s">
        <v>102</v>
      </c>
      <c r="EG7" s="24" t="s">
        <v>102</v>
      </c>
      <c r="EH7" s="24" t="s">
        <v>102</v>
      </c>
      <c r="EI7" s="24">
        <v>0</v>
      </c>
      <c r="EJ7" s="24" t="s">
        <v>102</v>
      </c>
      <c r="EK7" s="24" t="s">
        <v>102</v>
      </c>
      <c r="EL7" s="24" t="s">
        <v>102</v>
      </c>
      <c r="EM7" s="24" t="s">
        <v>102</v>
      </c>
      <c r="EN7" s="24">
        <v>0</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2025-12-23T06:08:39Z</dcterms:created>
  <dcterms:modified xsi:type="dcterms:W3CDTF">2026-01-15T06:41:27Z</dcterms:modified>
  <cp:category/>
</cp:coreProperties>
</file>