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anthad\fs\建設課\J建設-8上下水道-0諸務\●●●下水道班\004地方公営企業関係\経営比較分析表\R07\01　080126締め切り　公営企業に係る経営比較分析表の公表について\"/>
    </mc:Choice>
  </mc:AlternateContent>
  <xr:revisionPtr revIDLastSave="0" documentId="13_ncr:1_{835D5C65-4485-42AB-8356-70763A4CE36A}" xr6:coauthVersionLast="36" xr6:coauthVersionMax="36" xr10:uidLastSave="{00000000-0000-0000-0000-000000000000}"/>
  <workbookProtection workbookAlgorithmName="SHA-512" workbookHashValue="aK5COHrJ3lQOKe5OvK4S+TcigTwTf4WweHihxjTxfvQvxQVbRUXPpcIw5r6bJRlSteGLWZuH9GkYqwVeYb4wMw==" workbookSaltValue="CR5ApHHU9Sil9aiQ0UdNk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E85" i="4"/>
  <c r="BB10" i="4"/>
  <c r="AT10" i="4"/>
  <c r="P10" i="4"/>
  <c r="W8" i="4"/>
  <c r="P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<sst xmlns="http://schemas.openxmlformats.org/spreadsheetml/2006/main" count="319" uniqueCount="115">
  <si>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</si>
  <si>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</si>
  <si>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</si>
  <si>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</si>
  <si>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</si>
  <si>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</si>
  <si>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</si>
  <si>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</si>
  <si>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</si>
  <si>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</si>
  <si>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</si>
  <si>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</si>
  <si>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</si>
  <si>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</si>
  <si>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</si>
  <si>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</si>
  <si>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</si>
  <si>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</si>
  <si>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</si>
  <si>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</si>
  <si>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</si>
  <si>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</si>
  <si>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</si>
  <si>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</si>
  <si>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</si>
  <si>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</si>
  <si>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</si>
  <si>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</si>
  <si>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</si>
  <si>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</si>
  <si>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</si>
  <si>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</si>
  <si>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</si>
  <si>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</si>
  <si>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</si>
  <si>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</si>
  <si>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</si>
  <si>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</si>
  <si>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</si>
  <si>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</si>
  <si>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</si>
  <si>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</si>
  <si>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</si>
  <si>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</si>
  <si>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</si>
  <si>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</si>
  <si>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</si>
  <si>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</si>
  <si>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</si>
  <si>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</si>
  <si>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</si>
  <si>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</si>
  <si>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</si>
  <si>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</si>
  <si>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</si>
  <si>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</si>
  <si>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</si>
  <si>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</si>
  <si>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</si>
  <si>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</si>
  <si>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</si>
  <si>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</si>
  <si>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</si>
  <si>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</si>
  <si>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</si>
  <si>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</si>
  <si>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</si>
  <si>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</si>
  <si>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</si>
  <si>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</si>
  <si>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</si>
  <si>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</si>
  <si>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</si>
  <si>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</si>
  <si>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</si>
  <si>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</si>
  <si>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</si>
  <si>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</si>
  <si>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</si>
  <si>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</si>
  <si>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</si>
  <si>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</si>
  <si>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</si>
  <si>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</si>
  <si>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</si>
  <si>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</si>
  <si>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</si>
  <si>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</si>
  <si>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</si>
  <si>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</si>
  <si>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</si>
  <si>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</si>
  <si>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</si>
  <si>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</si>
  <si>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</si>
  <si>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</si>
  <si>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南部町</t>
  </si>
  <si>
    <t>法適用</t>
  </si>
  <si>
    <t>下水道事業</t>
  </si>
  <si>
    <t>公共下水道</t>
  </si>
  <si>
    <t>Cd3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</si>
  <si>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</si>
  <si>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</si>
  <si>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</si>
  <si>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</si>
  <si>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</si>
  <si>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</si>
  <si>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</si>
  <si>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</si>
  <si>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</si>
  <si>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</si>
  <si>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</si>
  <si>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一部供用開始から14年ほどであり、建設事業継続中であることにより、地方債および他会計繰入金の依存度が高い状況にある。
　収益的収支比率については、下水道使用料の増収に伴い営業収益が増加しており、令和6年度は前年度を上回った。今後は物価高騰による維持管理費の増大、および地方債償還金の増加に伴い、低下傾向で推移するものと予想される。
　経費回収率については、全国平均値や類似団体平均値よりも上回ってはいるが、前年度と比較して減少しており、今後は設備の老朽化に伴い修繕料の増加および物価高騰による費用の増加が予想される。汚水処理原価についても同様で、類似団体平均値よりも高い数値であった。
　水洗化率については、高齢者世帯が多いことによる経済的理由等により、下水道の新規加入者が少なく平均値を大きく下回っている。
　今後は、更なる下水道加入促進、下水道使用料金増額の検討、適正な維持管理運営による汚水処理原価の抑制、経費回収率および施設利用率の向上を目標に長期的に収支の均衡を図っていくことが求められる。</t>
    <phoneticPr fontId="4"/>
  </si>
  <si>
    <t>　管渠改善率については、現在低い水準である。
耐用年数を超える管渠はまだ数十年先であり、比較的新しいため、定期点検等により更新が必要な管渠は特に見当たらない。
　しかし、処理場機械電気設備およびマンホールポンプについては、水処理の過程において不具合が生じたことから、更新をしている。
　今後は、耐用年数を超え老朽化していく施設が増加すると予想されるため、ストックマネジメント計画による効率的な調査点検、適正な維持管理運営が必要である。</t>
    <phoneticPr fontId="4"/>
  </si>
  <si>
    <t>　一部供用開始から14年ほどであり建設事業継続中であるため、総収益が少なく地方債および他会計繰入金の依存度がさらに高くなることが予想される。
　今後は、下水道使用料金増額の検討、下水道への加入促進による接続率の向上、ストックマネジメント計画による効率的な調査点検、適正な維持管理運営、徹底した経費削減等の合理化により、平均値を下回らないよう努め、資産や収支の状況をより精緻な数値で把握して健全で効率的な事業経営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</si>
</sst>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64-49AC-8655-09230DACF6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1.04</c:v>
                </c:pt>
              </c:numCache>
            </c:numRef>
          </c:val>
          <c:smooth val="0"/>
          <c:extLst>
            <c:ext xmlns:c16="http://schemas.microsoft.com/office/drawing/2014/chart" uri="{C3380CC4-5D6E-409C-BE32-E72D297353CC}">
              <c16:uniqueId val="{00000001-5464-49AC-8655-09230DACF6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52.97</c:v>
                </c:pt>
              </c:numCache>
            </c:numRef>
          </c:val>
          <c:extLst>
            <c:ext xmlns:c16="http://schemas.microsoft.com/office/drawing/2014/chart" uri="{C3380CC4-5D6E-409C-BE32-E72D297353CC}">
              <c16:uniqueId val="{00000000-54D1-4338-8A21-1F8A2D6209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50.13</c:v>
                </c:pt>
              </c:numCache>
            </c:numRef>
          </c:val>
          <c:smooth val="0"/>
          <c:extLst>
            <c:ext xmlns:c16="http://schemas.microsoft.com/office/drawing/2014/chart" uri="{C3380CC4-5D6E-409C-BE32-E72D297353CC}">
              <c16:uniqueId val="{00000001-54D1-4338-8A21-1F8A2D6209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41.27</c:v>
                </c:pt>
              </c:numCache>
            </c:numRef>
          </c:val>
          <c:extLst>
            <c:ext xmlns:c16="http://schemas.microsoft.com/office/drawing/2014/chart" uri="{C3380CC4-5D6E-409C-BE32-E72D297353CC}">
              <c16:uniqueId val="{00000000-C9A7-405C-9AF2-23C366CEC2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72.77</c:v>
                </c:pt>
              </c:numCache>
            </c:numRef>
          </c:val>
          <c:smooth val="0"/>
          <c:extLst>
            <c:ext xmlns:c16="http://schemas.microsoft.com/office/drawing/2014/chart" uri="{C3380CC4-5D6E-409C-BE32-E72D297353CC}">
              <c16:uniqueId val="{00000001-C9A7-405C-9AF2-23C366CEC2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102.61</c:v>
                </c:pt>
              </c:numCache>
            </c:numRef>
          </c:val>
          <c:extLst>
            <c:ext xmlns:c16="http://schemas.microsoft.com/office/drawing/2014/chart" uri="{C3380CC4-5D6E-409C-BE32-E72D297353CC}">
              <c16:uniqueId val="{00000000-699F-40BD-AF0D-817C9D6565E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100.3</c:v>
                </c:pt>
              </c:numCache>
            </c:numRef>
          </c:val>
          <c:smooth val="0"/>
          <c:extLst>
            <c:ext xmlns:c16="http://schemas.microsoft.com/office/drawing/2014/chart" uri="{C3380CC4-5D6E-409C-BE32-E72D297353CC}">
              <c16:uniqueId val="{00000001-699F-40BD-AF0D-817C9D6565E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27.17</c:v>
                </c:pt>
              </c:numCache>
            </c:numRef>
          </c:val>
          <c:extLst>
            <c:ext xmlns:c16="http://schemas.microsoft.com/office/drawing/2014/chart" uri="{C3380CC4-5D6E-409C-BE32-E72D297353CC}">
              <c16:uniqueId val="{00000000-2E7A-4ADC-9B4F-CC72CE9580F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17.649999999999999</c:v>
                </c:pt>
              </c:numCache>
            </c:numRef>
          </c:val>
          <c:smooth val="0"/>
          <c:extLst>
            <c:ext xmlns:c16="http://schemas.microsoft.com/office/drawing/2014/chart" uri="{C3380CC4-5D6E-409C-BE32-E72D297353CC}">
              <c16:uniqueId val="{00000001-2E7A-4ADC-9B4F-CC72CE9580F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DF-4B6B-AA3E-B7E3E6452CF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6DF-4B6B-AA3E-B7E3E6452CF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5D6-48BC-840A-03A26060D4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9.0500000000000007</c:v>
                </c:pt>
              </c:numCache>
            </c:numRef>
          </c:val>
          <c:smooth val="0"/>
          <c:extLst>
            <c:ext xmlns:c16="http://schemas.microsoft.com/office/drawing/2014/chart" uri="{C3380CC4-5D6E-409C-BE32-E72D297353CC}">
              <c16:uniqueId val="{00000001-65D6-48BC-840A-03A26060D4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152.51</c:v>
                </c:pt>
              </c:numCache>
            </c:numRef>
          </c:val>
          <c:extLst>
            <c:ext xmlns:c16="http://schemas.microsoft.com/office/drawing/2014/chart" uri="{C3380CC4-5D6E-409C-BE32-E72D297353CC}">
              <c16:uniqueId val="{00000000-AB1C-4381-8B8A-E6B59868F1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140.30000000000001</c:v>
                </c:pt>
              </c:numCache>
            </c:numRef>
          </c:val>
          <c:smooth val="0"/>
          <c:extLst>
            <c:ext xmlns:c16="http://schemas.microsoft.com/office/drawing/2014/chart" uri="{C3380CC4-5D6E-409C-BE32-E72D297353CC}">
              <c16:uniqueId val="{00000001-AB1C-4381-8B8A-E6B59868F1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89B-4752-89E4-CF6C459EB9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687.18</c:v>
                </c:pt>
              </c:numCache>
            </c:numRef>
          </c:val>
          <c:smooth val="0"/>
          <c:extLst>
            <c:ext xmlns:c16="http://schemas.microsoft.com/office/drawing/2014/chart" uri="{C3380CC4-5D6E-409C-BE32-E72D297353CC}">
              <c16:uniqueId val="{00000001-389B-4752-89E4-CF6C459EB9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22.78</c:v>
                </c:pt>
              </c:numCache>
            </c:numRef>
          </c:val>
          <c:extLst>
            <c:ext xmlns:c16="http://schemas.microsoft.com/office/drawing/2014/chart" uri="{C3380CC4-5D6E-409C-BE32-E72D297353CC}">
              <c16:uniqueId val="{00000000-122D-45AE-887C-A513ED94EBB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19.05</c:v>
                </c:pt>
              </c:numCache>
            </c:numRef>
          </c:val>
          <c:smooth val="0"/>
          <c:extLst>
            <c:ext xmlns:c16="http://schemas.microsoft.com/office/drawing/2014/chart" uri="{C3380CC4-5D6E-409C-BE32-E72D297353CC}">
              <c16:uniqueId val="{00000001-122D-45AE-887C-A513ED94EBB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809.88</c:v>
                </c:pt>
              </c:numCache>
            </c:numRef>
          </c:val>
          <c:extLst>
            <c:ext xmlns:c16="http://schemas.microsoft.com/office/drawing/2014/chart" uri="{C3380CC4-5D6E-409C-BE32-E72D297353CC}">
              <c16:uniqueId val="{00000000-8179-4284-BF5C-8D190F25EE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786.5</c:v>
                </c:pt>
              </c:numCache>
            </c:numRef>
          </c:val>
          <c:smooth val="0"/>
          <c:extLst>
            <c:ext xmlns:c16="http://schemas.microsoft.com/office/drawing/2014/chart" uri="{C3380CC4-5D6E-409C-BE32-E72D297353CC}">
              <c16:uniqueId val="{00000001-8179-4284-BF5C-8D190F25EE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4" zoomScaleNormal="10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南部町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Cd3</v>
      </c>
      <c r="X8" s="34"/>
      <c r="Y8" s="34"/>
      <c r="Z8" s="34"/>
      <c r="AA8" s="34"/>
      <c r="AB8" s="34"/>
      <c r="AC8" s="34"/>
      <c r="AD8" s="35" t="str">
        <f>データ!$M$6</f>
        <v>自治体職員</v>
      </c>
      <c r="AE8" s="35"/>
      <c r="AF8" s="35"/>
      <c r="AG8" s="35"/>
      <c r="AH8" s="35"/>
      <c r="AI8" s="35"/>
      <c r="AJ8" s="35"/>
      <c r="AK8" s="3"/>
      <c r="AL8" s="36">
        <f>データ!S6</f>
        <v>16185</v>
      </c>
      <c r="AM8" s="36"/>
      <c r="AN8" s="36"/>
      <c r="AO8" s="36"/>
      <c r="AP8" s="36"/>
      <c r="AQ8" s="36"/>
      <c r="AR8" s="36"/>
      <c r="AS8" s="36"/>
      <c r="AT8" s="37">
        <f>データ!T6</f>
        <v>153.12</v>
      </c>
      <c r="AU8" s="37"/>
      <c r="AV8" s="37"/>
      <c r="AW8" s="37"/>
      <c r="AX8" s="37"/>
      <c r="AY8" s="37"/>
      <c r="AZ8" s="37"/>
      <c r="BA8" s="37"/>
      <c r="BB8" s="37">
        <f>データ!U6</f>
        <v>105.7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47.2</v>
      </c>
      <c r="J10" s="37"/>
      <c r="K10" s="37"/>
      <c r="L10" s="37"/>
      <c r="M10" s="37"/>
      <c r="N10" s="37"/>
      <c r="O10" s="37"/>
      <c r="P10" s="37">
        <f>データ!P6</f>
        <v>12.28</v>
      </c>
      <c r="Q10" s="37"/>
      <c r="R10" s="37"/>
      <c r="S10" s="37"/>
      <c r="T10" s="37"/>
      <c r="U10" s="37"/>
      <c r="V10" s="37"/>
      <c r="W10" s="37">
        <f>データ!Q6</f>
        <v>100</v>
      </c>
      <c r="X10" s="37"/>
      <c r="Y10" s="37"/>
      <c r="Z10" s="37"/>
      <c r="AA10" s="37"/>
      <c r="AB10" s="37"/>
      <c r="AC10" s="37"/>
      <c r="AD10" s="36">
        <f>データ!R6</f>
        <v>3170</v>
      </c>
      <c r="AE10" s="36"/>
      <c r="AF10" s="36"/>
      <c r="AG10" s="36"/>
      <c r="AH10" s="36"/>
      <c r="AI10" s="36"/>
      <c r="AJ10" s="36"/>
      <c r="AK10" s="2"/>
      <c r="AL10" s="36">
        <f>データ!V6</f>
        <v>1970</v>
      </c>
      <c r="AM10" s="36"/>
      <c r="AN10" s="36"/>
      <c r="AO10" s="36"/>
      <c r="AP10" s="36"/>
      <c r="AQ10" s="36"/>
      <c r="AR10" s="36"/>
      <c r="AS10" s="36"/>
      <c r="AT10" s="37">
        <f>データ!W6</f>
        <v>1.31</v>
      </c>
      <c r="AU10" s="37"/>
      <c r="AV10" s="37"/>
      <c r="AW10" s="37"/>
      <c r="AX10" s="37"/>
      <c r="AY10" s="37"/>
      <c r="AZ10" s="37"/>
      <c r="BA10" s="37"/>
      <c r="BB10" s="37">
        <f>データ!X6</f>
        <v>1503.82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EmOOKkI8hEZb5Z2RTxArGNZBOcqSYG54wOd7rA9oHKhR8+HeqvqJxQXeCEn6ZaHDW80jTLCAcWI9lBwMxStg==" saltValue="TeCWL/OzodVayHp0dtDWW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24457</v>
      </c>
      <c r="D6" s="19">
        <f t="shared" si="3"/>
        <v>46</v>
      </c>
      <c r="E6" s="19">
        <f t="shared" si="3"/>
        <v>17</v>
      </c>
      <c r="F6" s="19">
        <f t="shared" si="3"/>
        <v>1</v>
      </c>
      <c r="G6" s="19">
        <f t="shared" si="3"/>
        <v>0</v>
      </c>
      <c r="H6" s="19" t="str">
        <f t="shared" si="3"/>
        <v>青森県　南部町</v>
      </c>
      <c r="I6" s="19" t="str">
        <f t="shared" si="3"/>
        <v>法適用</v>
      </c>
      <c r="J6" s="19" t="str">
        <f t="shared" si="3"/>
        <v>下水道事業</v>
      </c>
      <c r="K6" s="19" t="str">
        <f t="shared" si="3"/>
        <v>公共下水道</v>
      </c>
      <c r="L6" s="19" t="str">
        <f t="shared" si="3"/>
        <v>Cd3</v>
      </c>
      <c r="M6" s="19" t="str">
        <f t="shared" si="3"/>
        <v>自治体職員</v>
      </c>
      <c r="N6" s="20" t="str">
        <f t="shared" si="3"/>
        <v>-</v>
      </c>
      <c r="O6" s="20">
        <f t="shared" si="3"/>
        <v>47.2</v>
      </c>
      <c r="P6" s="20">
        <f t="shared" si="3"/>
        <v>12.28</v>
      </c>
      <c r="Q6" s="20">
        <f t="shared" si="3"/>
        <v>100</v>
      </c>
      <c r="R6" s="20">
        <f t="shared" si="3"/>
        <v>3170</v>
      </c>
      <c r="S6" s="20">
        <f t="shared" si="3"/>
        <v>16185</v>
      </c>
      <c r="T6" s="20">
        <f t="shared" si="3"/>
        <v>153.12</v>
      </c>
      <c r="U6" s="20">
        <f t="shared" si="3"/>
        <v>105.7</v>
      </c>
      <c r="V6" s="20">
        <f t="shared" si="3"/>
        <v>1970</v>
      </c>
      <c r="W6" s="20">
        <f t="shared" si="3"/>
        <v>1.31</v>
      </c>
      <c r="X6" s="20">
        <f t="shared" si="3"/>
        <v>1503.82</v>
      </c>
      <c r="Y6" s="21" t="str">
        <f>IF(Y7="",NA(),Y7)</f>
        <v>-</v>
      </c>
      <c r="Z6" s="21" t="str">
        <f t="shared" ref="Z6:AH6" si="4">IF(Z7="",NA(),Z7)</f>
        <v>-</v>
      </c>
      <c r="AA6" s="21" t="str">
        <f t="shared" si="4"/>
        <v>-</v>
      </c>
      <c r="AB6" s="21" t="str">
        <f t="shared" si="4"/>
        <v>-</v>
      </c>
      <c r="AC6" s="21">
        <f t="shared" si="4"/>
        <v>102.61</v>
      </c>
      <c r="AD6" s="21" t="str">
        <f t="shared" si="4"/>
        <v>-</v>
      </c>
      <c r="AE6" s="21" t="str">
        <f t="shared" si="4"/>
        <v>-</v>
      </c>
      <c r="AF6" s="21" t="str">
        <f t="shared" si="4"/>
        <v>-</v>
      </c>
      <c r="AG6" s="21" t="str">
        <f t="shared" si="4"/>
        <v>-</v>
      </c>
      <c r="AH6" s="21">
        <f t="shared" si="4"/>
        <v>100.3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9.0500000000000007</v>
      </c>
      <c r="AT6" s="20" t="str">
        <f>IF(AT7="","",IF(AT7="-","【-】","【"&amp;SUBSTITUTE(TEXT(AT7,"#,##0.00"),"-","△")&amp;"】"))</f>
        <v>【3.12】</v>
      </c>
      <c r="AU6" s="21" t="str">
        <f>IF(AU7="",NA(),AU7)</f>
        <v>-</v>
      </c>
      <c r="AV6" s="21" t="str">
        <f t="shared" ref="AV6:BD6" si="6">IF(AV7="",NA(),AV7)</f>
        <v>-</v>
      </c>
      <c r="AW6" s="21" t="str">
        <f t="shared" si="6"/>
        <v>-</v>
      </c>
      <c r="AX6" s="21" t="str">
        <f t="shared" si="6"/>
        <v>-</v>
      </c>
      <c r="AY6" s="21">
        <f t="shared" si="6"/>
        <v>152.51</v>
      </c>
      <c r="AZ6" s="21" t="str">
        <f t="shared" si="6"/>
        <v>-</v>
      </c>
      <c r="BA6" s="21" t="str">
        <f t="shared" si="6"/>
        <v>-</v>
      </c>
      <c r="BB6" s="21" t="str">
        <f t="shared" si="6"/>
        <v>-</v>
      </c>
      <c r="BC6" s="21" t="str">
        <f t="shared" si="6"/>
        <v>-</v>
      </c>
      <c r="BD6" s="21">
        <f t="shared" si="6"/>
        <v>140.30000000000001</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687.18</v>
      </c>
      <c r="BP6" s="20" t="str">
        <f>IF(BP7="","",IF(BP7="-","【-】","【"&amp;SUBSTITUTE(TEXT(BP7,"#,##0.00"),"-","△")&amp;"】"))</f>
        <v>【602.56】</v>
      </c>
      <c r="BQ6" s="21" t="str">
        <f>IF(BQ7="",NA(),BQ7)</f>
        <v>-</v>
      </c>
      <c r="BR6" s="21" t="str">
        <f t="shared" ref="BR6:BZ6" si="8">IF(BR7="",NA(),BR7)</f>
        <v>-</v>
      </c>
      <c r="BS6" s="21" t="str">
        <f t="shared" si="8"/>
        <v>-</v>
      </c>
      <c r="BT6" s="21" t="str">
        <f t="shared" si="8"/>
        <v>-</v>
      </c>
      <c r="BU6" s="21">
        <f t="shared" si="8"/>
        <v>22.78</v>
      </c>
      <c r="BV6" s="21" t="str">
        <f t="shared" si="8"/>
        <v>-</v>
      </c>
      <c r="BW6" s="21" t="str">
        <f t="shared" si="8"/>
        <v>-</v>
      </c>
      <c r="BX6" s="21" t="str">
        <f t="shared" si="8"/>
        <v>-</v>
      </c>
      <c r="BY6" s="21" t="str">
        <f t="shared" si="8"/>
        <v>-</v>
      </c>
      <c r="BZ6" s="21">
        <f t="shared" si="8"/>
        <v>19.05</v>
      </c>
      <c r="CA6" s="20" t="str">
        <f>IF(CA7="","",IF(CA7="-","【-】","【"&amp;SUBSTITUTE(TEXT(CA7,"#,##0.00"),"-","△")&amp;"】"))</f>
        <v>【97.94】</v>
      </c>
      <c r="CB6" s="21" t="str">
        <f>IF(CB7="",NA(),CB7)</f>
        <v>-</v>
      </c>
      <c r="CC6" s="21" t="str">
        <f t="shared" ref="CC6:CK6" si="9">IF(CC7="",NA(),CC7)</f>
        <v>-</v>
      </c>
      <c r="CD6" s="21" t="str">
        <f t="shared" si="9"/>
        <v>-</v>
      </c>
      <c r="CE6" s="21" t="str">
        <f t="shared" si="9"/>
        <v>-</v>
      </c>
      <c r="CF6" s="21">
        <f t="shared" si="9"/>
        <v>809.88</v>
      </c>
      <c r="CG6" s="21" t="str">
        <f t="shared" si="9"/>
        <v>-</v>
      </c>
      <c r="CH6" s="21" t="str">
        <f t="shared" si="9"/>
        <v>-</v>
      </c>
      <c r="CI6" s="21" t="str">
        <f t="shared" si="9"/>
        <v>-</v>
      </c>
      <c r="CJ6" s="21" t="str">
        <f t="shared" si="9"/>
        <v>-</v>
      </c>
      <c r="CK6" s="21">
        <f t="shared" si="9"/>
        <v>786.5</v>
      </c>
      <c r="CL6" s="20" t="str">
        <f>IF(CL7="","",IF(CL7="-","【-】","【"&amp;SUBSTITUTE(TEXT(CL7,"#,##0.00"),"-","△")&amp;"】"))</f>
        <v>【140.98】</v>
      </c>
      <c r="CM6" s="21" t="str">
        <f>IF(CM7="",NA(),CM7)</f>
        <v>-</v>
      </c>
      <c r="CN6" s="21" t="str">
        <f t="shared" ref="CN6:CV6" si="10">IF(CN7="",NA(),CN7)</f>
        <v>-</v>
      </c>
      <c r="CO6" s="21" t="str">
        <f t="shared" si="10"/>
        <v>-</v>
      </c>
      <c r="CP6" s="21" t="str">
        <f t="shared" si="10"/>
        <v>-</v>
      </c>
      <c r="CQ6" s="21">
        <f t="shared" si="10"/>
        <v>52.97</v>
      </c>
      <c r="CR6" s="21" t="str">
        <f t="shared" si="10"/>
        <v>-</v>
      </c>
      <c r="CS6" s="21" t="str">
        <f t="shared" si="10"/>
        <v>-</v>
      </c>
      <c r="CT6" s="21" t="str">
        <f t="shared" si="10"/>
        <v>-</v>
      </c>
      <c r="CU6" s="21" t="str">
        <f t="shared" si="10"/>
        <v>-</v>
      </c>
      <c r="CV6" s="21">
        <f t="shared" si="10"/>
        <v>50.13</v>
      </c>
      <c r="CW6" s="20" t="str">
        <f>IF(CW7="","",IF(CW7="-","【-】","【"&amp;SUBSTITUTE(TEXT(CW7,"#,##0.00"),"-","△")&amp;"】"))</f>
        <v>【60.13】</v>
      </c>
      <c r="CX6" s="21" t="str">
        <f>IF(CX7="",NA(),CX7)</f>
        <v>-</v>
      </c>
      <c r="CY6" s="21" t="str">
        <f t="shared" ref="CY6:DG6" si="11">IF(CY7="",NA(),CY7)</f>
        <v>-</v>
      </c>
      <c r="CZ6" s="21" t="str">
        <f t="shared" si="11"/>
        <v>-</v>
      </c>
      <c r="DA6" s="21" t="str">
        <f t="shared" si="11"/>
        <v>-</v>
      </c>
      <c r="DB6" s="21">
        <f t="shared" si="11"/>
        <v>41.27</v>
      </c>
      <c r="DC6" s="21" t="str">
        <f t="shared" si="11"/>
        <v>-</v>
      </c>
      <c r="DD6" s="21" t="str">
        <f t="shared" si="11"/>
        <v>-</v>
      </c>
      <c r="DE6" s="21" t="str">
        <f t="shared" si="11"/>
        <v>-</v>
      </c>
      <c r="DF6" s="21" t="str">
        <f t="shared" si="11"/>
        <v>-</v>
      </c>
      <c r="DG6" s="21">
        <f t="shared" si="11"/>
        <v>72.77</v>
      </c>
      <c r="DH6" s="20" t="str">
        <f>IF(DH7="","",IF(DH7="-","【-】","【"&amp;SUBSTITUTE(TEXT(DH7,"#,##0.00"),"-","△")&amp;"】"))</f>
        <v>【96.00】</v>
      </c>
      <c r="DI6" s="21" t="str">
        <f>IF(DI7="",NA(),DI7)</f>
        <v>-</v>
      </c>
      <c r="DJ6" s="21" t="str">
        <f t="shared" ref="DJ6:DR6" si="12">IF(DJ7="",NA(),DJ7)</f>
        <v>-</v>
      </c>
      <c r="DK6" s="21" t="str">
        <f t="shared" si="12"/>
        <v>-</v>
      </c>
      <c r="DL6" s="21" t="str">
        <f t="shared" si="12"/>
        <v>-</v>
      </c>
      <c r="DM6" s="21">
        <f t="shared" si="12"/>
        <v>27.17</v>
      </c>
      <c r="DN6" s="21" t="str">
        <f t="shared" si="12"/>
        <v>-</v>
      </c>
      <c r="DO6" s="21" t="str">
        <f t="shared" si="12"/>
        <v>-</v>
      </c>
      <c r="DP6" s="21" t="str">
        <f t="shared" si="12"/>
        <v>-</v>
      </c>
      <c r="DQ6" s="21" t="str">
        <f t="shared" si="12"/>
        <v>-</v>
      </c>
      <c r="DR6" s="21">
        <f t="shared" si="12"/>
        <v>17.649999999999999</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1.04</v>
      </c>
      <c r="EO6" s="20" t="str">
        <f>IF(EO7="","",IF(EO7="-","【-】","【"&amp;SUBSTITUTE(TEXT(EO7,"#,##0.00"),"-","△")&amp;"】"))</f>
        <v>【0.19】</v>
      </c>
    </row>
    <row r="7" spans="1:148" s="22" customFormat="1" x14ac:dyDescent="0.15">
      <c r="A7" s="14"/>
      <c r="B7" s="23">
        <v>2024</v>
      </c>
      <c r="C7" s="23">
        <v>24457</v>
      </c>
      <c r="D7" s="23">
        <v>46</v>
      </c>
      <c r="E7" s="23">
        <v>17</v>
      </c>
      <c r="F7" s="23">
        <v>1</v>
      </c>
      <c r="G7" s="23">
        <v>0</v>
      </c>
      <c r="H7" s="23" t="s">
        <v>96</v>
      </c>
      <c r="I7" s="23" t="s">
        <v>97</v>
      </c>
      <c r="J7" s="23" t="s">
        <v>98</v>
      </c>
      <c r="K7" s="23" t="s">
        <v>99</v>
      </c>
      <c r="L7" s="23" t="s">
        <v>100</v>
      </c>
      <c r="M7" s="23" t="s">
        <v>101</v>
      </c>
      <c r="N7" s="24" t="s">
        <v>102</v>
      </c>
      <c r="O7" s="24">
        <v>47.2</v>
      </c>
      <c r="P7" s="24">
        <v>12.28</v>
      </c>
      <c r="Q7" s="24">
        <v>100</v>
      </c>
      <c r="R7" s="24">
        <v>3170</v>
      </c>
      <c r="S7" s="24">
        <v>16185</v>
      </c>
      <c r="T7" s="24">
        <v>153.12</v>
      </c>
      <c r="U7" s="24">
        <v>105.7</v>
      </c>
      <c r="V7" s="24">
        <v>1970</v>
      </c>
      <c r="W7" s="24">
        <v>1.31</v>
      </c>
      <c r="X7" s="24">
        <v>1503.82</v>
      </c>
      <c r="Y7" s="24" t="s">
        <v>102</v>
      </c>
      <c r="Z7" s="24" t="s">
        <v>102</v>
      </c>
      <c r="AA7" s="24" t="s">
        <v>102</v>
      </c>
      <c r="AB7" s="24" t="s">
        <v>102</v>
      </c>
      <c r="AC7" s="24">
        <v>102.61</v>
      </c>
      <c r="AD7" s="24" t="s">
        <v>102</v>
      </c>
      <c r="AE7" s="24" t="s">
        <v>102</v>
      </c>
      <c r="AF7" s="24" t="s">
        <v>102</v>
      </c>
      <c r="AG7" s="24" t="s">
        <v>102</v>
      </c>
      <c r="AH7" s="24">
        <v>100.3</v>
      </c>
      <c r="AI7" s="24">
        <v>105.36</v>
      </c>
      <c r="AJ7" s="24" t="s">
        <v>102</v>
      </c>
      <c r="AK7" s="24" t="s">
        <v>102</v>
      </c>
      <c r="AL7" s="24" t="s">
        <v>102</v>
      </c>
      <c r="AM7" s="24" t="s">
        <v>102</v>
      </c>
      <c r="AN7" s="24">
        <v>0</v>
      </c>
      <c r="AO7" s="24" t="s">
        <v>102</v>
      </c>
      <c r="AP7" s="24" t="s">
        <v>102</v>
      </c>
      <c r="AQ7" s="24" t="s">
        <v>102</v>
      </c>
      <c r="AR7" s="24" t="s">
        <v>102</v>
      </c>
      <c r="AS7" s="24">
        <v>9.0500000000000007</v>
      </c>
      <c r="AT7" s="24">
        <v>3.12</v>
      </c>
      <c r="AU7" s="24" t="s">
        <v>102</v>
      </c>
      <c r="AV7" s="24" t="s">
        <v>102</v>
      </c>
      <c r="AW7" s="24" t="s">
        <v>102</v>
      </c>
      <c r="AX7" s="24" t="s">
        <v>102</v>
      </c>
      <c r="AY7" s="24">
        <v>152.51</v>
      </c>
      <c r="AZ7" s="24" t="s">
        <v>102</v>
      </c>
      <c r="BA7" s="24" t="s">
        <v>102</v>
      </c>
      <c r="BB7" s="24" t="s">
        <v>102</v>
      </c>
      <c r="BC7" s="24" t="s">
        <v>102</v>
      </c>
      <c r="BD7" s="24">
        <v>140.30000000000001</v>
      </c>
      <c r="BE7" s="24">
        <v>82.75</v>
      </c>
      <c r="BF7" s="24" t="s">
        <v>102</v>
      </c>
      <c r="BG7" s="24" t="s">
        <v>102</v>
      </c>
      <c r="BH7" s="24" t="s">
        <v>102</v>
      </c>
      <c r="BI7" s="24" t="s">
        <v>102</v>
      </c>
      <c r="BJ7" s="24">
        <v>0</v>
      </c>
      <c r="BK7" s="24" t="s">
        <v>102</v>
      </c>
      <c r="BL7" s="24" t="s">
        <v>102</v>
      </c>
      <c r="BM7" s="24" t="s">
        <v>102</v>
      </c>
      <c r="BN7" s="24" t="s">
        <v>102</v>
      </c>
      <c r="BO7" s="24">
        <v>687.18</v>
      </c>
      <c r="BP7" s="24">
        <v>602.55999999999995</v>
      </c>
      <c r="BQ7" s="24" t="s">
        <v>102</v>
      </c>
      <c r="BR7" s="24" t="s">
        <v>102</v>
      </c>
      <c r="BS7" s="24" t="s">
        <v>102</v>
      </c>
      <c r="BT7" s="24" t="s">
        <v>102</v>
      </c>
      <c r="BU7" s="24">
        <v>22.78</v>
      </c>
      <c r="BV7" s="24" t="s">
        <v>102</v>
      </c>
      <c r="BW7" s="24" t="s">
        <v>102</v>
      </c>
      <c r="BX7" s="24" t="s">
        <v>102</v>
      </c>
      <c r="BY7" s="24" t="s">
        <v>102</v>
      </c>
      <c r="BZ7" s="24">
        <v>19.05</v>
      </c>
      <c r="CA7" s="24">
        <v>97.94</v>
      </c>
      <c r="CB7" s="24" t="s">
        <v>102</v>
      </c>
      <c r="CC7" s="24" t="s">
        <v>102</v>
      </c>
      <c r="CD7" s="24" t="s">
        <v>102</v>
      </c>
      <c r="CE7" s="24" t="s">
        <v>102</v>
      </c>
      <c r="CF7" s="24">
        <v>809.88</v>
      </c>
      <c r="CG7" s="24" t="s">
        <v>102</v>
      </c>
      <c r="CH7" s="24" t="s">
        <v>102</v>
      </c>
      <c r="CI7" s="24" t="s">
        <v>102</v>
      </c>
      <c r="CJ7" s="24" t="s">
        <v>102</v>
      </c>
      <c r="CK7" s="24">
        <v>786.5</v>
      </c>
      <c r="CL7" s="24">
        <v>140.97999999999999</v>
      </c>
      <c r="CM7" s="24" t="s">
        <v>102</v>
      </c>
      <c r="CN7" s="24" t="s">
        <v>102</v>
      </c>
      <c r="CO7" s="24" t="s">
        <v>102</v>
      </c>
      <c r="CP7" s="24" t="s">
        <v>102</v>
      </c>
      <c r="CQ7" s="24">
        <v>52.97</v>
      </c>
      <c r="CR7" s="24" t="s">
        <v>102</v>
      </c>
      <c r="CS7" s="24" t="s">
        <v>102</v>
      </c>
      <c r="CT7" s="24" t="s">
        <v>102</v>
      </c>
      <c r="CU7" s="24" t="s">
        <v>102</v>
      </c>
      <c r="CV7" s="24">
        <v>50.13</v>
      </c>
      <c r="CW7" s="24">
        <v>60.13</v>
      </c>
      <c r="CX7" s="24" t="s">
        <v>102</v>
      </c>
      <c r="CY7" s="24" t="s">
        <v>102</v>
      </c>
      <c r="CZ7" s="24" t="s">
        <v>102</v>
      </c>
      <c r="DA7" s="24" t="s">
        <v>102</v>
      </c>
      <c r="DB7" s="24">
        <v>41.27</v>
      </c>
      <c r="DC7" s="24" t="s">
        <v>102</v>
      </c>
      <c r="DD7" s="24" t="s">
        <v>102</v>
      </c>
      <c r="DE7" s="24" t="s">
        <v>102</v>
      </c>
      <c r="DF7" s="24" t="s">
        <v>102</v>
      </c>
      <c r="DG7" s="24">
        <v>72.77</v>
      </c>
      <c r="DH7" s="24">
        <v>96</v>
      </c>
      <c r="DI7" s="24" t="s">
        <v>102</v>
      </c>
      <c r="DJ7" s="24" t="s">
        <v>102</v>
      </c>
      <c r="DK7" s="24" t="s">
        <v>102</v>
      </c>
      <c r="DL7" s="24" t="s">
        <v>102</v>
      </c>
      <c r="DM7" s="24">
        <v>27.17</v>
      </c>
      <c r="DN7" s="24" t="s">
        <v>102</v>
      </c>
      <c r="DO7" s="24" t="s">
        <v>102</v>
      </c>
      <c r="DP7" s="24" t="s">
        <v>102</v>
      </c>
      <c r="DQ7" s="24" t="s">
        <v>102</v>
      </c>
      <c r="DR7" s="24">
        <v>17.649999999999999</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1.04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2025-12-23T05:56:24Z</dcterms:created>
  <dcterms:modified xsi:type="dcterms:W3CDTF">2026-01-15T06:41:29Z</dcterms:modified>
  <cp:category/>
</cp:coreProperties>
</file>