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192.168.10.3\建設課\61下水道\620_企業会計・経営戦略・経営分析\R7\04_経営比較分析表\03_疑義\"/>
    </mc:Choice>
  </mc:AlternateContent>
  <xr:revisionPtr revIDLastSave="0" documentId="13_ncr:1_{875D156F-58F7-45EF-AE2A-F616D12001D8}" xr6:coauthVersionLast="45" xr6:coauthVersionMax="45" xr10:uidLastSave="{00000000-0000-0000-0000-000000000000}"/>
  <workbookProtection workbookAlgorithmName="SHA-512" workbookHashValue="SIEI0QFfqAlHwUn/xLpDZSlJEPxO75Hwvn+gyDpX1KKX7BieRh407KLwEtGbmqW0IRdGI9ERTsInpZ9fxCCkxQ==" workbookSaltValue="HrXvFoojHEG95eJ7G25s6Q==" workbookSpinCount="100000" lockStructure="1"/>
  <bookViews>
    <workbookView xWindow="4620" yWindow="2025" windowWidth="18240" windowHeight="1389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AD10" i="4"/>
  <c r="B10" i="4"/>
  <c r="AL8" i="4"/>
  <c r="AD8" i="4"/>
  <c r="I8" i="4"/>
  <c r="B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<sst xmlns="http://schemas.openxmlformats.org/spreadsheetml/2006/main" count="319" uniqueCount="115">
  <si>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</si>
  <si>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</si>
  <si>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</si>
  <si>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</si>
  <si>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</si>
  <si>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</si>
  <si>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</si>
  <si>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</si>
  <si>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</si>
  <si>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</si>
  <si>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</si>
  <si>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</si>
  <si>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</si>
  <si>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</si>
  <si>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</si>
  <si>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</si>
  <si>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</si>
  <si>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</si>
  <si>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</si>
  <si>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</si>
  <si>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</si>
  <si>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</si>
  <si>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</si>
  <si>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</si>
  <si>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</si>
  <si>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</si>
  <si>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</si>
  <si>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</si>
  <si>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</si>
  <si>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</si>
  <si>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</si>
  <si>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</si>
  <si>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</si>
  <si>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</si>
  <si>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</si>
  <si>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</si>
  <si>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</si>
  <si>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</si>
  <si>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</si>
  <si>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</si>
  <si>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</si>
  <si>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</si>
  <si>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</si>
  <si>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</si>
  <si>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</si>
  <si>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</si>
  <si>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</si>
  <si>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</si>
  <si>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</si>
  <si>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</si>
  <si>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</si>
  <si>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</si>
  <si>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</si>
  <si>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</si>
  <si>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</si>
  <si>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</si>
  <si>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</si>
  <si>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</si>
  <si>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</si>
  <si>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</si>
  <si>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</si>
  <si>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</si>
  <si>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</si>
  <si>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</si>
  <si>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</si>
  <si>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</si>
  <si>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</si>
  <si>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</si>
  <si>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</si>
  <si>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</si>
  <si>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</si>
  <si>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</si>
  <si>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</si>
  <si>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</si>
  <si>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</si>
  <si>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</si>
  <si>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</si>
  <si>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</si>
  <si>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</si>
  <si>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</si>
  <si>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</si>
  <si>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</si>
  <si>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</si>
  <si>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</si>
  <si>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</si>
  <si>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</si>
  <si>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</si>
  <si>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</si>
  <si>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</si>
  <si>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</si>
  <si>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</si>
  <si>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</si>
  <si>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</si>
  <si>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</si>
  <si>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</si>
  <si>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</si>
  <si>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三戸町</t>
  </si>
  <si>
    <t>法適用</t>
  </si>
  <si>
    <t>下水道事業</t>
  </si>
  <si>
    <t>公共下水道</t>
  </si>
  <si>
    <t>Cd3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</si>
  <si>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</si>
  <si>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</si>
  <si>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</si>
  <si>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</si>
  <si>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</si>
  <si>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</si>
  <si>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</si>
  <si>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</si>
  <si>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</si>
  <si>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</si>
  <si>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</si>
  <si>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平成22年の供用開始に向け、管渠等の整備は平成17年から行ってきましたが、未だ耐用年数を迎えていないことと、約５年に１回の頻度で実施している主要な管渠の点検結果で大きな異常が確認されていないことから、管渠の更新は行っていません。
　可能な限り耐用年数を伸ばせるよう、主要な管渠の点検は今後も継続して行い、異常が確認された際は更新を実施します。</t>
    <phoneticPr fontId="4"/>
  </si>
  <si>
    <t>　管路については、耐用年数に達していないため、老朽化による更新は行っておりませんが、今後もストックマネジメント計画に基づき、計画的な管路点検及び異常が確認された際は更新を実施します。
　また、人口減少は進行しており、経営はさらに厳しくなることが想定されるため、持続可能で健全な運営ができるよう、接続率の向上や使用料改定による収入増加、維持管理費の見直しによる経費削減に努めます。</t>
    <rPh sb="1" eb="3">
      <t>カンロ</t>
    </rPh>
    <rPh sb="9" eb="11">
      <t>タイヨウ</t>
    </rPh>
    <rPh sb="11" eb="13">
      <t>ネンスウ</t>
    </rPh>
    <rPh sb="14" eb="15">
      <t>タッ</t>
    </rPh>
    <rPh sb="23" eb="26">
      <t>ロウキュウカ</t>
    </rPh>
    <rPh sb="29" eb="31">
      <t>コウシン</t>
    </rPh>
    <rPh sb="32" eb="33">
      <t>オコナ</t>
    </rPh>
    <rPh sb="42" eb="44">
      <t>コンゴ</t>
    </rPh>
    <rPh sb="55" eb="57">
      <t>ケイカク</t>
    </rPh>
    <rPh sb="58" eb="59">
      <t>モト</t>
    </rPh>
    <rPh sb="62" eb="65">
      <t>ケイカクテキ</t>
    </rPh>
    <rPh sb="66" eb="68">
      <t>カンロ</t>
    </rPh>
    <rPh sb="68" eb="70">
      <t>テンケン</t>
    </rPh>
    <rPh sb="70" eb="71">
      <t>オヨ</t>
    </rPh>
    <rPh sb="72" eb="74">
      <t>イジョウ</t>
    </rPh>
    <rPh sb="75" eb="77">
      <t>カクニン</t>
    </rPh>
    <rPh sb="80" eb="81">
      <t>サイ</t>
    </rPh>
    <rPh sb="82" eb="84">
      <t>コウシン</t>
    </rPh>
    <rPh sb="85" eb="87">
      <t>ジッシ</t>
    </rPh>
    <rPh sb="147" eb="149">
      <t>セツゾク</t>
    </rPh>
    <rPh sb="149" eb="150">
      <t>リツ</t>
    </rPh>
    <rPh sb="151" eb="153">
      <t>コウジョウ</t>
    </rPh>
    <rPh sb="154" eb="157">
      <t>シヨウリョウ</t>
    </rPh>
    <rPh sb="157" eb="159">
      <t>カイテイ</t>
    </rPh>
    <rPh sb="167" eb="169">
      <t>イジ</t>
    </rPh>
    <rPh sb="169" eb="171">
      <t>カンリ</t>
    </rPh>
    <phoneticPr fontId="4"/>
  </si>
  <si>
    <t>　当町の汚水処理施設は平成22年に供用を開始しており、建設時に借り入れした企業債があることから、企業債残高対策事業規模比率は類似団体と比較して高い数値となっています。
　供用開始時は汚水処理系列を３系列整備する予定でしたが、想定よりも接続率が低く、人口減少も影響し、水洗化率及び施設利用率は類似団体より低い数値となっています。
・経常収支比率は100%以上となっているが、主な収入は一般会計からの繰入金であり、経費に対する料金収入の割合を示す料金回収率は低い数値となっている。
・流動比率は100%未満となっているが、建設改良に充てられた企業債が含まれているためである。当町では施設更新事業の財源として起債の借入を行っていることから、企業債残高割合は類似団体より高くなっている。
・累積欠損金比率が0％以上と基準値に達していないため、今後運転経費の効率化や効率化や更新投資の優先順づけなど財政面での工夫が必要であります。
　また、水洗化率が低いことに伴い、経費回収率も低い数値となっており、類似団体平均値と比較すると高い数値ではありますが、全国平均よりも大幅に低い数値となっております。
　有収水量については、水量が少ないため、汚水処理原価が高額となっていることから、接続率が増加するような取組や、使用料の改定、経費の削減等を検討し、収益的収支比率の改善に努める必要があります。</t>
    <rPh sb="341" eb="343">
      <t>ルイセキ</t>
    </rPh>
    <rPh sb="343" eb="346">
      <t>ケッソンキン</t>
    </rPh>
    <rPh sb="346" eb="348">
      <t>ヒリツ</t>
    </rPh>
    <rPh sb="351" eb="353">
      <t>イジョウ</t>
    </rPh>
    <rPh sb="354" eb="357">
      <t>キジュンチ</t>
    </rPh>
    <rPh sb="358" eb="359">
      <t>タッ</t>
    </rPh>
    <rPh sb="367" eb="369">
      <t>コンゴ</t>
    </rPh>
    <rPh sb="369" eb="371">
      <t>ウンテン</t>
    </rPh>
    <rPh sb="371" eb="373">
      <t>ケイヒ</t>
    </rPh>
    <rPh sb="374" eb="377">
      <t>コウリツカ</t>
    </rPh>
    <rPh sb="378" eb="381">
      <t>コウリツカ</t>
    </rPh>
    <rPh sb="382" eb="384">
      <t>コウシン</t>
    </rPh>
    <rPh sb="384" eb="386">
      <t>トウシ</t>
    </rPh>
    <rPh sb="387" eb="390">
      <t>ユウセンジュン</t>
    </rPh>
    <rPh sb="394" eb="397">
      <t>ザイセイメン</t>
    </rPh>
    <rPh sb="399" eb="401">
      <t>クフウ</t>
    </rPh>
    <rPh sb="402" eb="404">
      <t>ヒツヨウ</t>
    </rPh>
    <rPh sb="445" eb="447">
      <t>ルイジ</t>
    </rPh>
    <rPh sb="447" eb="449">
      <t>ダンタイ</t>
    </rPh>
    <rPh sb="449" eb="452">
      <t>ヘイキンチ</t>
    </rPh>
    <rPh sb="453" eb="455">
      <t>ヒカク</t>
    </rPh>
    <rPh sb="458" eb="459">
      <t>タカ</t>
    </rPh>
    <rPh sb="460" eb="462">
      <t>スウチ</t>
    </rPh>
    <rPh sb="470" eb="472">
      <t>ゼンコク</t>
    </rPh>
    <rPh sb="472" eb="474">
      <t>ヘイキン</t>
    </rPh>
    <rPh sb="477" eb="479">
      <t>オオハバ</t>
    </rPh>
    <rPh sb="480" eb="481">
      <t>ヒク</t>
    </rPh>
    <rPh sb="482" eb="484">
      <t>スウチ</t>
    </rPh>
    <rPh sb="505" eb="507">
      <t>スイリョウ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</si>
</sst>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0D8-4003-B0D2-0FD6D0E3FE9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1.04</c:v>
                </c:pt>
              </c:numCache>
            </c:numRef>
          </c:val>
          <c:smooth val="0"/>
          <c:extLst>
            <c:ext xmlns:c16="http://schemas.microsoft.com/office/drawing/2014/chart" uri="{C3380CC4-5D6E-409C-BE32-E72D297353CC}">
              <c16:uniqueId val="{00000001-50D8-4003-B0D2-0FD6D0E3FE9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27.93</c:v>
                </c:pt>
              </c:numCache>
            </c:numRef>
          </c:val>
          <c:extLst>
            <c:ext xmlns:c16="http://schemas.microsoft.com/office/drawing/2014/chart" uri="{C3380CC4-5D6E-409C-BE32-E72D297353CC}">
              <c16:uniqueId val="{00000000-0AC1-4797-889B-AE040034487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50.13</c:v>
                </c:pt>
              </c:numCache>
            </c:numRef>
          </c:val>
          <c:smooth val="0"/>
          <c:extLst>
            <c:ext xmlns:c16="http://schemas.microsoft.com/office/drawing/2014/chart" uri="{C3380CC4-5D6E-409C-BE32-E72D297353CC}">
              <c16:uniqueId val="{00000001-0AC1-4797-889B-AE040034487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52.04</c:v>
                </c:pt>
              </c:numCache>
            </c:numRef>
          </c:val>
          <c:extLst>
            <c:ext xmlns:c16="http://schemas.microsoft.com/office/drawing/2014/chart" uri="{C3380CC4-5D6E-409C-BE32-E72D297353CC}">
              <c16:uniqueId val="{00000000-51B1-41F0-899F-8254570FDDD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72.77</c:v>
                </c:pt>
              </c:numCache>
            </c:numRef>
          </c:val>
          <c:smooth val="0"/>
          <c:extLst>
            <c:ext xmlns:c16="http://schemas.microsoft.com/office/drawing/2014/chart" uri="{C3380CC4-5D6E-409C-BE32-E72D297353CC}">
              <c16:uniqueId val="{00000001-51B1-41F0-899F-8254570FDDD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95.11</c:v>
                </c:pt>
              </c:numCache>
            </c:numRef>
          </c:val>
          <c:extLst>
            <c:ext xmlns:c16="http://schemas.microsoft.com/office/drawing/2014/chart" uri="{C3380CC4-5D6E-409C-BE32-E72D297353CC}">
              <c16:uniqueId val="{00000000-72D8-451A-BD1A-D50BC983F42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100.3</c:v>
                </c:pt>
              </c:numCache>
            </c:numRef>
          </c:val>
          <c:smooth val="0"/>
          <c:extLst>
            <c:ext xmlns:c16="http://schemas.microsoft.com/office/drawing/2014/chart" uri="{C3380CC4-5D6E-409C-BE32-E72D297353CC}">
              <c16:uniqueId val="{00000001-72D8-451A-BD1A-D50BC983F42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6.07</c:v>
                </c:pt>
              </c:numCache>
            </c:numRef>
          </c:val>
          <c:extLst>
            <c:ext xmlns:c16="http://schemas.microsoft.com/office/drawing/2014/chart" uri="{C3380CC4-5D6E-409C-BE32-E72D297353CC}">
              <c16:uniqueId val="{00000000-8948-4188-94E5-4B5286B4BA1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17.649999999999999</c:v>
                </c:pt>
              </c:numCache>
            </c:numRef>
          </c:val>
          <c:smooth val="0"/>
          <c:extLst>
            <c:ext xmlns:c16="http://schemas.microsoft.com/office/drawing/2014/chart" uri="{C3380CC4-5D6E-409C-BE32-E72D297353CC}">
              <c16:uniqueId val="{00000001-8948-4188-94E5-4B5286B4BA1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521-4BE9-8905-EFD022EF537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521-4BE9-8905-EFD022EF537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66.59</c:v>
                </c:pt>
              </c:numCache>
            </c:numRef>
          </c:val>
          <c:extLst>
            <c:ext xmlns:c16="http://schemas.microsoft.com/office/drawing/2014/chart" uri="{C3380CC4-5D6E-409C-BE32-E72D297353CC}">
              <c16:uniqueId val="{00000000-2B62-4206-9367-1804651B2BD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9.0500000000000007</c:v>
                </c:pt>
              </c:numCache>
            </c:numRef>
          </c:val>
          <c:smooth val="0"/>
          <c:extLst>
            <c:ext xmlns:c16="http://schemas.microsoft.com/office/drawing/2014/chart" uri="{C3380CC4-5D6E-409C-BE32-E72D297353CC}">
              <c16:uniqueId val="{00000001-2B62-4206-9367-1804651B2BD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12.28</c:v>
                </c:pt>
              </c:numCache>
            </c:numRef>
          </c:val>
          <c:extLst>
            <c:ext xmlns:c16="http://schemas.microsoft.com/office/drawing/2014/chart" uri="{C3380CC4-5D6E-409C-BE32-E72D297353CC}">
              <c16:uniqueId val="{00000000-664A-4BAC-B89B-4D74B6D3A66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140.30000000000001</c:v>
                </c:pt>
              </c:numCache>
            </c:numRef>
          </c:val>
          <c:smooth val="0"/>
          <c:extLst>
            <c:ext xmlns:c16="http://schemas.microsoft.com/office/drawing/2014/chart" uri="{C3380CC4-5D6E-409C-BE32-E72D297353CC}">
              <c16:uniqueId val="{00000001-664A-4BAC-B89B-4D74B6D3A66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1901.8</c:v>
                </c:pt>
              </c:numCache>
            </c:numRef>
          </c:val>
          <c:extLst>
            <c:ext xmlns:c16="http://schemas.microsoft.com/office/drawing/2014/chart" uri="{C3380CC4-5D6E-409C-BE32-E72D297353CC}">
              <c16:uniqueId val="{00000000-F199-409B-AFBE-B92E7A60430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687.18</c:v>
                </c:pt>
              </c:numCache>
            </c:numRef>
          </c:val>
          <c:smooth val="0"/>
          <c:extLst>
            <c:ext xmlns:c16="http://schemas.microsoft.com/office/drawing/2014/chart" uri="{C3380CC4-5D6E-409C-BE32-E72D297353CC}">
              <c16:uniqueId val="{00000001-F199-409B-AFBE-B92E7A60430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36.700000000000003</c:v>
                </c:pt>
              </c:numCache>
            </c:numRef>
          </c:val>
          <c:extLst>
            <c:ext xmlns:c16="http://schemas.microsoft.com/office/drawing/2014/chart" uri="{C3380CC4-5D6E-409C-BE32-E72D297353CC}">
              <c16:uniqueId val="{00000000-051E-4CCD-A741-2A419E42CE2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19.05</c:v>
                </c:pt>
              </c:numCache>
            </c:numRef>
          </c:val>
          <c:smooth val="0"/>
          <c:extLst>
            <c:ext xmlns:c16="http://schemas.microsoft.com/office/drawing/2014/chart" uri="{C3380CC4-5D6E-409C-BE32-E72D297353CC}">
              <c16:uniqueId val="{00000001-051E-4CCD-A741-2A419E42CE2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456.83</c:v>
                </c:pt>
              </c:numCache>
            </c:numRef>
          </c:val>
          <c:extLst>
            <c:ext xmlns:c16="http://schemas.microsoft.com/office/drawing/2014/chart" uri="{C3380CC4-5D6E-409C-BE32-E72D297353CC}">
              <c16:uniqueId val="{00000000-0B12-4B07-AB86-7C605F5ABD7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786.5</c:v>
                </c:pt>
              </c:numCache>
            </c:numRef>
          </c:val>
          <c:smooth val="0"/>
          <c:extLst>
            <c:ext xmlns:c16="http://schemas.microsoft.com/office/drawing/2014/chart" uri="{C3380CC4-5D6E-409C-BE32-E72D297353CC}">
              <c16:uniqueId val="{00000001-0B12-4B07-AB86-7C605F5ABD7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三戸町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Cd3</v>
      </c>
      <c r="X8" s="39"/>
      <c r="Y8" s="39"/>
      <c r="Z8" s="39"/>
      <c r="AA8" s="39"/>
      <c r="AB8" s="39"/>
      <c r="AC8" s="39"/>
      <c r="AD8" s="40" t="str">
        <f>データ!$M$6</f>
        <v>非設置</v>
      </c>
      <c r="AE8" s="40"/>
      <c r="AF8" s="40"/>
      <c r="AG8" s="40"/>
      <c r="AH8" s="40"/>
      <c r="AI8" s="40"/>
      <c r="AJ8" s="40"/>
      <c r="AK8" s="3"/>
      <c r="AL8" s="41">
        <f>データ!S6</f>
        <v>8767</v>
      </c>
      <c r="AM8" s="41"/>
      <c r="AN8" s="41"/>
      <c r="AO8" s="41"/>
      <c r="AP8" s="41"/>
      <c r="AQ8" s="41"/>
      <c r="AR8" s="41"/>
      <c r="AS8" s="41"/>
      <c r="AT8" s="34">
        <f>データ!T6</f>
        <v>151.79</v>
      </c>
      <c r="AU8" s="34"/>
      <c r="AV8" s="34"/>
      <c r="AW8" s="34"/>
      <c r="AX8" s="34"/>
      <c r="AY8" s="34"/>
      <c r="AZ8" s="34"/>
      <c r="BA8" s="34"/>
      <c r="BB8" s="34">
        <f>データ!U6</f>
        <v>57.76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31.21</v>
      </c>
      <c r="J10" s="34"/>
      <c r="K10" s="34"/>
      <c r="L10" s="34"/>
      <c r="M10" s="34"/>
      <c r="N10" s="34"/>
      <c r="O10" s="34"/>
      <c r="P10" s="34">
        <f>データ!P6</f>
        <v>27.3</v>
      </c>
      <c r="Q10" s="34"/>
      <c r="R10" s="34"/>
      <c r="S10" s="34"/>
      <c r="T10" s="34"/>
      <c r="U10" s="34"/>
      <c r="V10" s="34"/>
      <c r="W10" s="34">
        <f>データ!Q6</f>
        <v>98.34</v>
      </c>
      <c r="X10" s="34"/>
      <c r="Y10" s="34"/>
      <c r="Z10" s="34"/>
      <c r="AA10" s="34"/>
      <c r="AB10" s="34"/>
      <c r="AC10" s="34"/>
      <c r="AD10" s="41">
        <f>データ!R6</f>
        <v>3300</v>
      </c>
      <c r="AE10" s="41"/>
      <c r="AF10" s="41"/>
      <c r="AG10" s="41"/>
      <c r="AH10" s="41"/>
      <c r="AI10" s="41"/>
      <c r="AJ10" s="41"/>
      <c r="AK10" s="2"/>
      <c r="AL10" s="41">
        <f>データ!V6</f>
        <v>2375</v>
      </c>
      <c r="AM10" s="41"/>
      <c r="AN10" s="41"/>
      <c r="AO10" s="41"/>
      <c r="AP10" s="41"/>
      <c r="AQ10" s="41"/>
      <c r="AR10" s="41"/>
      <c r="AS10" s="41"/>
      <c r="AT10" s="34">
        <f>データ!W6</f>
        <v>1.24</v>
      </c>
      <c r="AU10" s="34"/>
      <c r="AV10" s="34"/>
      <c r="AW10" s="34"/>
      <c r="AX10" s="34"/>
      <c r="AY10" s="34"/>
      <c r="AZ10" s="34"/>
      <c r="BA10" s="34"/>
      <c r="BB10" s="34">
        <f>データ!X6</f>
        <v>1915.32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L035YyRMDbF3oKU65BmkbTHn53cMbGWNjTyE/gWsoFm+G52BEt73bdTVnJzB7GBHi79rGDdUwX03Q+nYsJQMg==" saltValue="1AboScBzsoVF2bAURnWOx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59055118110236227"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24414</v>
      </c>
      <c r="D6" s="19">
        <f t="shared" si="3"/>
        <v>46</v>
      </c>
      <c r="E6" s="19">
        <f t="shared" si="3"/>
        <v>17</v>
      </c>
      <c r="F6" s="19">
        <f t="shared" si="3"/>
        <v>1</v>
      </c>
      <c r="G6" s="19">
        <f t="shared" si="3"/>
        <v>0</v>
      </c>
      <c r="H6" s="19" t="str">
        <f t="shared" si="3"/>
        <v>青森県　三戸町</v>
      </c>
      <c r="I6" s="19" t="str">
        <f t="shared" si="3"/>
        <v>法適用</v>
      </c>
      <c r="J6" s="19" t="str">
        <f t="shared" si="3"/>
        <v>下水道事業</v>
      </c>
      <c r="K6" s="19" t="str">
        <f t="shared" si="3"/>
        <v>公共下水道</v>
      </c>
      <c r="L6" s="19" t="str">
        <f t="shared" si="3"/>
        <v>Cd3</v>
      </c>
      <c r="M6" s="19" t="str">
        <f t="shared" si="3"/>
        <v>非設置</v>
      </c>
      <c r="N6" s="20" t="str">
        <f t="shared" si="3"/>
        <v>-</v>
      </c>
      <c r="O6" s="20">
        <f t="shared" si="3"/>
        <v>31.21</v>
      </c>
      <c r="P6" s="20">
        <f t="shared" si="3"/>
        <v>27.3</v>
      </c>
      <c r="Q6" s="20">
        <f t="shared" si="3"/>
        <v>98.34</v>
      </c>
      <c r="R6" s="20">
        <f t="shared" si="3"/>
        <v>3300</v>
      </c>
      <c r="S6" s="20">
        <f t="shared" si="3"/>
        <v>8767</v>
      </c>
      <c r="T6" s="20">
        <f t="shared" si="3"/>
        <v>151.79</v>
      </c>
      <c r="U6" s="20">
        <f t="shared" si="3"/>
        <v>57.76</v>
      </c>
      <c r="V6" s="20">
        <f t="shared" si="3"/>
        <v>2375</v>
      </c>
      <c r="W6" s="20">
        <f t="shared" si="3"/>
        <v>1.24</v>
      </c>
      <c r="X6" s="20">
        <f t="shared" si="3"/>
        <v>1915.32</v>
      </c>
      <c r="Y6" s="21" t="str">
        <f>IF(Y7="",NA(),Y7)</f>
        <v>-</v>
      </c>
      <c r="Z6" s="21" t="str">
        <f t="shared" ref="Z6:AH6" si="4">IF(Z7="",NA(),Z7)</f>
        <v>-</v>
      </c>
      <c r="AA6" s="21" t="str">
        <f t="shared" si="4"/>
        <v>-</v>
      </c>
      <c r="AB6" s="21" t="str">
        <f t="shared" si="4"/>
        <v>-</v>
      </c>
      <c r="AC6" s="21">
        <f t="shared" si="4"/>
        <v>95.11</v>
      </c>
      <c r="AD6" s="21" t="str">
        <f t="shared" si="4"/>
        <v>-</v>
      </c>
      <c r="AE6" s="21" t="str">
        <f t="shared" si="4"/>
        <v>-</v>
      </c>
      <c r="AF6" s="21" t="str">
        <f t="shared" si="4"/>
        <v>-</v>
      </c>
      <c r="AG6" s="21" t="str">
        <f t="shared" si="4"/>
        <v>-</v>
      </c>
      <c r="AH6" s="21">
        <f t="shared" si="4"/>
        <v>100.3</v>
      </c>
      <c r="AI6" s="20" t="str">
        <f>IF(AI7="","",IF(AI7="-","【-】","【"&amp;SUBSTITUTE(TEXT(AI7,"#,##0.00"),"-","△")&amp;"】"))</f>
        <v>【105.36】</v>
      </c>
      <c r="AJ6" s="21" t="str">
        <f>IF(AJ7="",NA(),AJ7)</f>
        <v>-</v>
      </c>
      <c r="AK6" s="21" t="str">
        <f t="shared" ref="AK6:AS6" si="5">IF(AK7="",NA(),AK7)</f>
        <v>-</v>
      </c>
      <c r="AL6" s="21" t="str">
        <f t="shared" si="5"/>
        <v>-</v>
      </c>
      <c r="AM6" s="21" t="str">
        <f t="shared" si="5"/>
        <v>-</v>
      </c>
      <c r="AN6" s="21">
        <f t="shared" si="5"/>
        <v>66.59</v>
      </c>
      <c r="AO6" s="21" t="str">
        <f t="shared" si="5"/>
        <v>-</v>
      </c>
      <c r="AP6" s="21" t="str">
        <f t="shared" si="5"/>
        <v>-</v>
      </c>
      <c r="AQ6" s="21" t="str">
        <f t="shared" si="5"/>
        <v>-</v>
      </c>
      <c r="AR6" s="21" t="str">
        <f t="shared" si="5"/>
        <v>-</v>
      </c>
      <c r="AS6" s="21">
        <f t="shared" si="5"/>
        <v>9.0500000000000007</v>
      </c>
      <c r="AT6" s="20" t="str">
        <f>IF(AT7="","",IF(AT7="-","【-】","【"&amp;SUBSTITUTE(TEXT(AT7,"#,##0.00"),"-","△")&amp;"】"))</f>
        <v>【3.12】</v>
      </c>
      <c r="AU6" s="21" t="str">
        <f>IF(AU7="",NA(),AU7)</f>
        <v>-</v>
      </c>
      <c r="AV6" s="21" t="str">
        <f t="shared" ref="AV6:BD6" si="6">IF(AV7="",NA(),AV7)</f>
        <v>-</v>
      </c>
      <c r="AW6" s="21" t="str">
        <f t="shared" si="6"/>
        <v>-</v>
      </c>
      <c r="AX6" s="21" t="str">
        <f t="shared" si="6"/>
        <v>-</v>
      </c>
      <c r="AY6" s="21">
        <f t="shared" si="6"/>
        <v>12.28</v>
      </c>
      <c r="AZ6" s="21" t="str">
        <f t="shared" si="6"/>
        <v>-</v>
      </c>
      <c r="BA6" s="21" t="str">
        <f t="shared" si="6"/>
        <v>-</v>
      </c>
      <c r="BB6" s="21" t="str">
        <f t="shared" si="6"/>
        <v>-</v>
      </c>
      <c r="BC6" s="21" t="str">
        <f t="shared" si="6"/>
        <v>-</v>
      </c>
      <c r="BD6" s="21">
        <f t="shared" si="6"/>
        <v>140.30000000000001</v>
      </c>
      <c r="BE6" s="20" t="str">
        <f>IF(BE7="","",IF(BE7="-","【-】","【"&amp;SUBSTITUTE(TEXT(BE7,"#,##0.00"),"-","△")&amp;"】"))</f>
        <v>【82.75】</v>
      </c>
      <c r="BF6" s="21" t="str">
        <f>IF(BF7="",NA(),BF7)</f>
        <v>-</v>
      </c>
      <c r="BG6" s="21" t="str">
        <f t="shared" ref="BG6:BO6" si="7">IF(BG7="",NA(),BG7)</f>
        <v>-</v>
      </c>
      <c r="BH6" s="21" t="str">
        <f t="shared" si="7"/>
        <v>-</v>
      </c>
      <c r="BI6" s="21" t="str">
        <f t="shared" si="7"/>
        <v>-</v>
      </c>
      <c r="BJ6" s="21">
        <f t="shared" si="7"/>
        <v>1901.8</v>
      </c>
      <c r="BK6" s="21" t="str">
        <f t="shared" si="7"/>
        <v>-</v>
      </c>
      <c r="BL6" s="21" t="str">
        <f t="shared" si="7"/>
        <v>-</v>
      </c>
      <c r="BM6" s="21" t="str">
        <f t="shared" si="7"/>
        <v>-</v>
      </c>
      <c r="BN6" s="21" t="str">
        <f t="shared" si="7"/>
        <v>-</v>
      </c>
      <c r="BO6" s="21">
        <f t="shared" si="7"/>
        <v>687.18</v>
      </c>
      <c r="BP6" s="20" t="str">
        <f>IF(BP7="","",IF(BP7="-","【-】","【"&amp;SUBSTITUTE(TEXT(BP7,"#,##0.00"),"-","△")&amp;"】"))</f>
        <v>【602.56】</v>
      </c>
      <c r="BQ6" s="21" t="str">
        <f>IF(BQ7="",NA(),BQ7)</f>
        <v>-</v>
      </c>
      <c r="BR6" s="21" t="str">
        <f t="shared" ref="BR6:BZ6" si="8">IF(BR7="",NA(),BR7)</f>
        <v>-</v>
      </c>
      <c r="BS6" s="21" t="str">
        <f t="shared" si="8"/>
        <v>-</v>
      </c>
      <c r="BT6" s="21" t="str">
        <f t="shared" si="8"/>
        <v>-</v>
      </c>
      <c r="BU6" s="21">
        <f t="shared" si="8"/>
        <v>36.700000000000003</v>
      </c>
      <c r="BV6" s="21" t="str">
        <f t="shared" si="8"/>
        <v>-</v>
      </c>
      <c r="BW6" s="21" t="str">
        <f t="shared" si="8"/>
        <v>-</v>
      </c>
      <c r="BX6" s="21" t="str">
        <f t="shared" si="8"/>
        <v>-</v>
      </c>
      <c r="BY6" s="21" t="str">
        <f t="shared" si="8"/>
        <v>-</v>
      </c>
      <c r="BZ6" s="21">
        <f t="shared" si="8"/>
        <v>19.05</v>
      </c>
      <c r="CA6" s="20" t="str">
        <f>IF(CA7="","",IF(CA7="-","【-】","【"&amp;SUBSTITUTE(TEXT(CA7,"#,##0.00"),"-","△")&amp;"】"))</f>
        <v>【97.94】</v>
      </c>
      <c r="CB6" s="21" t="str">
        <f>IF(CB7="",NA(),CB7)</f>
        <v>-</v>
      </c>
      <c r="CC6" s="21" t="str">
        <f t="shared" ref="CC6:CK6" si="9">IF(CC7="",NA(),CC7)</f>
        <v>-</v>
      </c>
      <c r="CD6" s="21" t="str">
        <f t="shared" si="9"/>
        <v>-</v>
      </c>
      <c r="CE6" s="21" t="str">
        <f t="shared" si="9"/>
        <v>-</v>
      </c>
      <c r="CF6" s="21">
        <f t="shared" si="9"/>
        <v>456.83</v>
      </c>
      <c r="CG6" s="21" t="str">
        <f t="shared" si="9"/>
        <v>-</v>
      </c>
      <c r="CH6" s="21" t="str">
        <f t="shared" si="9"/>
        <v>-</v>
      </c>
      <c r="CI6" s="21" t="str">
        <f t="shared" si="9"/>
        <v>-</v>
      </c>
      <c r="CJ6" s="21" t="str">
        <f t="shared" si="9"/>
        <v>-</v>
      </c>
      <c r="CK6" s="21">
        <f t="shared" si="9"/>
        <v>786.5</v>
      </c>
      <c r="CL6" s="20" t="str">
        <f>IF(CL7="","",IF(CL7="-","【-】","【"&amp;SUBSTITUTE(TEXT(CL7,"#,##0.00"),"-","△")&amp;"】"))</f>
        <v>【140.98】</v>
      </c>
      <c r="CM6" s="21" t="str">
        <f>IF(CM7="",NA(),CM7)</f>
        <v>-</v>
      </c>
      <c r="CN6" s="21" t="str">
        <f t="shared" ref="CN6:CV6" si="10">IF(CN7="",NA(),CN7)</f>
        <v>-</v>
      </c>
      <c r="CO6" s="21" t="str">
        <f t="shared" si="10"/>
        <v>-</v>
      </c>
      <c r="CP6" s="21" t="str">
        <f t="shared" si="10"/>
        <v>-</v>
      </c>
      <c r="CQ6" s="21">
        <f t="shared" si="10"/>
        <v>27.93</v>
      </c>
      <c r="CR6" s="21" t="str">
        <f t="shared" si="10"/>
        <v>-</v>
      </c>
      <c r="CS6" s="21" t="str">
        <f t="shared" si="10"/>
        <v>-</v>
      </c>
      <c r="CT6" s="21" t="str">
        <f t="shared" si="10"/>
        <v>-</v>
      </c>
      <c r="CU6" s="21" t="str">
        <f t="shared" si="10"/>
        <v>-</v>
      </c>
      <c r="CV6" s="21">
        <f t="shared" si="10"/>
        <v>50.13</v>
      </c>
      <c r="CW6" s="20" t="str">
        <f>IF(CW7="","",IF(CW7="-","【-】","【"&amp;SUBSTITUTE(TEXT(CW7,"#,##0.00"),"-","△")&amp;"】"))</f>
        <v>【60.13】</v>
      </c>
      <c r="CX6" s="21" t="str">
        <f>IF(CX7="",NA(),CX7)</f>
        <v>-</v>
      </c>
      <c r="CY6" s="21" t="str">
        <f t="shared" ref="CY6:DG6" si="11">IF(CY7="",NA(),CY7)</f>
        <v>-</v>
      </c>
      <c r="CZ6" s="21" t="str">
        <f t="shared" si="11"/>
        <v>-</v>
      </c>
      <c r="DA6" s="21" t="str">
        <f t="shared" si="11"/>
        <v>-</v>
      </c>
      <c r="DB6" s="21">
        <f t="shared" si="11"/>
        <v>52.04</v>
      </c>
      <c r="DC6" s="21" t="str">
        <f t="shared" si="11"/>
        <v>-</v>
      </c>
      <c r="DD6" s="21" t="str">
        <f t="shared" si="11"/>
        <v>-</v>
      </c>
      <c r="DE6" s="21" t="str">
        <f t="shared" si="11"/>
        <v>-</v>
      </c>
      <c r="DF6" s="21" t="str">
        <f t="shared" si="11"/>
        <v>-</v>
      </c>
      <c r="DG6" s="21">
        <f t="shared" si="11"/>
        <v>72.77</v>
      </c>
      <c r="DH6" s="20" t="str">
        <f>IF(DH7="","",IF(DH7="-","【-】","【"&amp;SUBSTITUTE(TEXT(DH7,"#,##0.00"),"-","△")&amp;"】"))</f>
        <v>【96.00】</v>
      </c>
      <c r="DI6" s="21" t="str">
        <f>IF(DI7="",NA(),DI7)</f>
        <v>-</v>
      </c>
      <c r="DJ6" s="21" t="str">
        <f t="shared" ref="DJ6:DR6" si="12">IF(DJ7="",NA(),DJ7)</f>
        <v>-</v>
      </c>
      <c r="DK6" s="21" t="str">
        <f t="shared" si="12"/>
        <v>-</v>
      </c>
      <c r="DL6" s="21" t="str">
        <f t="shared" si="12"/>
        <v>-</v>
      </c>
      <c r="DM6" s="21">
        <f t="shared" si="12"/>
        <v>6.07</v>
      </c>
      <c r="DN6" s="21" t="str">
        <f t="shared" si="12"/>
        <v>-</v>
      </c>
      <c r="DO6" s="21" t="str">
        <f t="shared" si="12"/>
        <v>-</v>
      </c>
      <c r="DP6" s="21" t="str">
        <f t="shared" si="12"/>
        <v>-</v>
      </c>
      <c r="DQ6" s="21" t="str">
        <f t="shared" si="12"/>
        <v>-</v>
      </c>
      <c r="DR6" s="21">
        <f t="shared" si="12"/>
        <v>17.649999999999999</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1.04</v>
      </c>
      <c r="EO6" s="20" t="str">
        <f>IF(EO7="","",IF(EO7="-","【-】","【"&amp;SUBSTITUTE(TEXT(EO7,"#,##0.00"),"-","△")&amp;"】"))</f>
        <v>【0.19】</v>
      </c>
    </row>
    <row r="7" spans="1:148" s="22" customFormat="1" x14ac:dyDescent="0.15">
      <c r="A7" s="14"/>
      <c r="B7" s="23">
        <v>2024</v>
      </c>
      <c r="C7" s="23">
        <v>24414</v>
      </c>
      <c r="D7" s="23">
        <v>46</v>
      </c>
      <c r="E7" s="23">
        <v>17</v>
      </c>
      <c r="F7" s="23">
        <v>1</v>
      </c>
      <c r="G7" s="23">
        <v>0</v>
      </c>
      <c r="H7" s="23" t="s">
        <v>96</v>
      </c>
      <c r="I7" s="23" t="s">
        <v>97</v>
      </c>
      <c r="J7" s="23" t="s">
        <v>98</v>
      </c>
      <c r="K7" s="23" t="s">
        <v>99</v>
      </c>
      <c r="L7" s="23" t="s">
        <v>100</v>
      </c>
      <c r="M7" s="23" t="s">
        <v>101</v>
      </c>
      <c r="N7" s="24" t="s">
        <v>102</v>
      </c>
      <c r="O7" s="24">
        <v>31.21</v>
      </c>
      <c r="P7" s="24">
        <v>27.3</v>
      </c>
      <c r="Q7" s="24">
        <v>98.34</v>
      </c>
      <c r="R7" s="24">
        <v>3300</v>
      </c>
      <c r="S7" s="24">
        <v>8767</v>
      </c>
      <c r="T7" s="24">
        <v>151.79</v>
      </c>
      <c r="U7" s="24">
        <v>57.76</v>
      </c>
      <c r="V7" s="24">
        <v>2375</v>
      </c>
      <c r="W7" s="24">
        <v>1.24</v>
      </c>
      <c r="X7" s="24">
        <v>1915.32</v>
      </c>
      <c r="Y7" s="24" t="s">
        <v>102</v>
      </c>
      <c r="Z7" s="24" t="s">
        <v>102</v>
      </c>
      <c r="AA7" s="24" t="s">
        <v>102</v>
      </c>
      <c r="AB7" s="24" t="s">
        <v>102</v>
      </c>
      <c r="AC7" s="24">
        <v>95.11</v>
      </c>
      <c r="AD7" s="24" t="s">
        <v>102</v>
      </c>
      <c r="AE7" s="24" t="s">
        <v>102</v>
      </c>
      <c r="AF7" s="24" t="s">
        <v>102</v>
      </c>
      <c r="AG7" s="24" t="s">
        <v>102</v>
      </c>
      <c r="AH7" s="24">
        <v>100.3</v>
      </c>
      <c r="AI7" s="24">
        <v>105.36</v>
      </c>
      <c r="AJ7" s="24" t="s">
        <v>102</v>
      </c>
      <c r="AK7" s="24" t="s">
        <v>102</v>
      </c>
      <c r="AL7" s="24" t="s">
        <v>102</v>
      </c>
      <c r="AM7" s="24" t="s">
        <v>102</v>
      </c>
      <c r="AN7" s="24">
        <v>66.59</v>
      </c>
      <c r="AO7" s="24" t="s">
        <v>102</v>
      </c>
      <c r="AP7" s="24" t="s">
        <v>102</v>
      </c>
      <c r="AQ7" s="24" t="s">
        <v>102</v>
      </c>
      <c r="AR7" s="24" t="s">
        <v>102</v>
      </c>
      <c r="AS7" s="24">
        <v>9.0500000000000007</v>
      </c>
      <c r="AT7" s="24">
        <v>3.12</v>
      </c>
      <c r="AU7" s="24" t="s">
        <v>102</v>
      </c>
      <c r="AV7" s="24" t="s">
        <v>102</v>
      </c>
      <c r="AW7" s="24" t="s">
        <v>102</v>
      </c>
      <c r="AX7" s="24" t="s">
        <v>102</v>
      </c>
      <c r="AY7" s="24">
        <v>12.28</v>
      </c>
      <c r="AZ7" s="24" t="s">
        <v>102</v>
      </c>
      <c r="BA7" s="24" t="s">
        <v>102</v>
      </c>
      <c r="BB7" s="24" t="s">
        <v>102</v>
      </c>
      <c r="BC7" s="24" t="s">
        <v>102</v>
      </c>
      <c r="BD7" s="24">
        <v>140.30000000000001</v>
      </c>
      <c r="BE7" s="24">
        <v>82.75</v>
      </c>
      <c r="BF7" s="24" t="s">
        <v>102</v>
      </c>
      <c r="BG7" s="24" t="s">
        <v>102</v>
      </c>
      <c r="BH7" s="24" t="s">
        <v>102</v>
      </c>
      <c r="BI7" s="24" t="s">
        <v>102</v>
      </c>
      <c r="BJ7" s="24">
        <v>1901.8</v>
      </c>
      <c r="BK7" s="24" t="s">
        <v>102</v>
      </c>
      <c r="BL7" s="24" t="s">
        <v>102</v>
      </c>
      <c r="BM7" s="24" t="s">
        <v>102</v>
      </c>
      <c r="BN7" s="24" t="s">
        <v>102</v>
      </c>
      <c r="BO7" s="24">
        <v>687.18</v>
      </c>
      <c r="BP7" s="24">
        <v>602.55999999999995</v>
      </c>
      <c r="BQ7" s="24" t="s">
        <v>102</v>
      </c>
      <c r="BR7" s="24" t="s">
        <v>102</v>
      </c>
      <c r="BS7" s="24" t="s">
        <v>102</v>
      </c>
      <c r="BT7" s="24" t="s">
        <v>102</v>
      </c>
      <c r="BU7" s="24">
        <v>36.700000000000003</v>
      </c>
      <c r="BV7" s="24" t="s">
        <v>102</v>
      </c>
      <c r="BW7" s="24" t="s">
        <v>102</v>
      </c>
      <c r="BX7" s="24" t="s">
        <v>102</v>
      </c>
      <c r="BY7" s="24" t="s">
        <v>102</v>
      </c>
      <c r="BZ7" s="24">
        <v>19.05</v>
      </c>
      <c r="CA7" s="24">
        <v>97.94</v>
      </c>
      <c r="CB7" s="24" t="s">
        <v>102</v>
      </c>
      <c r="CC7" s="24" t="s">
        <v>102</v>
      </c>
      <c r="CD7" s="24" t="s">
        <v>102</v>
      </c>
      <c r="CE7" s="24" t="s">
        <v>102</v>
      </c>
      <c r="CF7" s="24">
        <v>456.83</v>
      </c>
      <c r="CG7" s="24" t="s">
        <v>102</v>
      </c>
      <c r="CH7" s="24" t="s">
        <v>102</v>
      </c>
      <c r="CI7" s="24" t="s">
        <v>102</v>
      </c>
      <c r="CJ7" s="24" t="s">
        <v>102</v>
      </c>
      <c r="CK7" s="24">
        <v>786.5</v>
      </c>
      <c r="CL7" s="24">
        <v>140.97999999999999</v>
      </c>
      <c r="CM7" s="24" t="s">
        <v>102</v>
      </c>
      <c r="CN7" s="24" t="s">
        <v>102</v>
      </c>
      <c r="CO7" s="24" t="s">
        <v>102</v>
      </c>
      <c r="CP7" s="24" t="s">
        <v>102</v>
      </c>
      <c r="CQ7" s="24">
        <v>27.93</v>
      </c>
      <c r="CR7" s="24" t="s">
        <v>102</v>
      </c>
      <c r="CS7" s="24" t="s">
        <v>102</v>
      </c>
      <c r="CT7" s="24" t="s">
        <v>102</v>
      </c>
      <c r="CU7" s="24" t="s">
        <v>102</v>
      </c>
      <c r="CV7" s="24">
        <v>50.13</v>
      </c>
      <c r="CW7" s="24">
        <v>60.13</v>
      </c>
      <c r="CX7" s="24" t="s">
        <v>102</v>
      </c>
      <c r="CY7" s="24" t="s">
        <v>102</v>
      </c>
      <c r="CZ7" s="24" t="s">
        <v>102</v>
      </c>
      <c r="DA7" s="24" t="s">
        <v>102</v>
      </c>
      <c r="DB7" s="24">
        <v>52.04</v>
      </c>
      <c r="DC7" s="24" t="s">
        <v>102</v>
      </c>
      <c r="DD7" s="24" t="s">
        <v>102</v>
      </c>
      <c r="DE7" s="24" t="s">
        <v>102</v>
      </c>
      <c r="DF7" s="24" t="s">
        <v>102</v>
      </c>
      <c r="DG7" s="24">
        <v>72.77</v>
      </c>
      <c r="DH7" s="24">
        <v>96</v>
      </c>
      <c r="DI7" s="24" t="s">
        <v>102</v>
      </c>
      <c r="DJ7" s="24" t="s">
        <v>102</v>
      </c>
      <c r="DK7" s="24" t="s">
        <v>102</v>
      </c>
      <c r="DL7" s="24" t="s">
        <v>102</v>
      </c>
      <c r="DM7" s="24">
        <v>6.07</v>
      </c>
      <c r="DN7" s="24" t="s">
        <v>102</v>
      </c>
      <c r="DO7" s="24" t="s">
        <v>102</v>
      </c>
      <c r="DP7" s="24" t="s">
        <v>102</v>
      </c>
      <c r="DQ7" s="24" t="s">
        <v>102</v>
      </c>
      <c r="DR7" s="24">
        <v>17.649999999999999</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v>
      </c>
      <c r="EJ7" s="24" t="s">
        <v>102</v>
      </c>
      <c r="EK7" s="24" t="s">
        <v>102</v>
      </c>
      <c r="EL7" s="24" t="s">
        <v>102</v>
      </c>
      <c r="EM7" s="24" t="s">
        <v>102</v>
      </c>
      <c r="EN7" s="24">
        <v>1.04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建設課02</cp:lastModifiedBy>
  <cp:lastPrinted>2026-01-27T02:18:52Z</cp:lastPrinted>
  <dcterms:created xsi:type="dcterms:W3CDTF">2025-12-23T05:56:22Z</dcterms:created>
  <dcterms:modified xsi:type="dcterms:W3CDTF">2026-02-16T05:03:18Z</dcterms:modified>
  <cp:category/>
</cp:coreProperties>
</file>