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4_理財Ｇ員作業用\2.各事業担当作業用★\01_上水道\32_東通村●\3 修正後\"/>
    </mc:Choice>
  </mc:AlternateContent>
  <xr:revisionPtr revIDLastSave="0" documentId="13_ncr:1_{CEB1A24D-24F9-48B8-87ED-FD04952D8A2C}" xr6:coauthVersionLast="47" xr6:coauthVersionMax="47" xr10:uidLastSave="{00000000-0000-0000-0000-000000000000}"/>
  <workbookProtection workbookAlgorithmName="SHA-512" workbookHashValue="/Qhzdujxs0OAhavSXL+lcnOwQgtYe2RazMrDOyqyDzGD/uNbXfuKI2Cs+v2FeJDHVpcrDdqXnGBtKOx180e/eQ==" workbookSaltValue="nm4Zp9P3uJzSXLxhrlA0T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AT8" i="4" s="1"/>
  <c r="R6" i="5"/>
  <c r="AL8" i="4" s="1"/>
  <c r="Q6" i="5"/>
  <c r="P6" i="5"/>
  <c r="P10" i="4" s="1"/>
  <c r="O6" i="5"/>
  <c r="N6" i="5"/>
  <c r="M6" i="5"/>
  <c r="AD8" i="4" s="1"/>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W10" i="4"/>
  <c r="I10" i="4"/>
  <c r="B10" i="4"/>
  <c r="BB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<sst xmlns="http://schemas.openxmlformats.org/spreadsheetml/2006/main" count="228" uniqueCount="113">
  <si>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</si>
  <si>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</si>
  <si>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</si>
  <si>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</si>
  <si>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</si>
  <si>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</si>
  <si>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</si>
  <si>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</si>
  <si>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</si>
  <si>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</si>
  <si>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</si>
  <si>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</si>
  <si>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</si>
  <si>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</si>
  <si>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</si>
  <si>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</si>
  <si>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</si>
  <si>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</si>
  <si>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</si>
  <si>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</si>
  <si>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</si>
  <si>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</si>
  <si>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</si>
  <si>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</si>
  <si>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</si>
  <si>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</si>
  <si>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</si>
  <si>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</si>
  <si>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</si>
  <si>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</si>
  <si>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</si>
  <si>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</si>
  <si>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</si>
  <si>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</si>
  <si>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</si>
  <si>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</si>
  <si>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</si>
  <si>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</si>
  <si>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</si>
  <si>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</si>
  <si>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</si>
  <si>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</si>
  <si>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</si>
  <si>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</si>
  <si>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</si>
  <si>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</si>
  <si>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</si>
  <si>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</si>
  <si>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</si>
  <si>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</si>
  <si>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</si>
  <si>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</si>
  <si>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</si>
  <si>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</si>
  <si>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</si>
  <si>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</si>
  <si>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</si>
  <si>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</si>
  <si>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</si>
  <si>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</si>
  <si>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</si>
  <si>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</si>
  <si>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</si>
  <si>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</si>
  <si>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</si>
  <si>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</si>
  <si>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</si>
  <si>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</si>
  <si>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</si>
  <si>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</si>
  <si>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</si>
  <si>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</si>
  <si>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</si>
  <si>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</si>
  <si>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</si>
  <si>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</si>
  <si>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</si>
  <si>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</si>
  <si>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</si>
  <si>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</si>
  <si>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</si>
  <si>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</si>
  <si>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</si>
  <si>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</si>
  <si>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</si>
  <si>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</si>
  <si>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</si>
  <si>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</si>
  <si>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</si>
  <si>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</si>
  <si>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</si>
  <si>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</si>
  <si>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</si>
  <si>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東通村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</si>
  <si>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</si>
  <si>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</si>
  <si>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</si>
  <si>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</si>
  <si>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</si>
  <si>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</si>
  <si>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</si>
  <si>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</si>
  <si>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</si>
  <si>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</si>
  <si>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</si>
  <si>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</si>
  <si>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</si>
  <si>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</si>
  <si>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</si>
  <si>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</si>
  <si>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収益については、一般会計繰入金が収益全体の約４割を占めており、将来的な人口減少等により増収は見込めない状況であります。
　費用については、これまでの多額の建設投資に対する企業債利息や減価償却費が多くを占めているが、企業債の繰上償還等により支払利息の低減や施設運転の効率化等により、経常経費の節減が図られており、黒字を維持している状況であります。
　下記の項目については、類似団体と比較し違いが生じており、内容は以下のとおりとなっております。
　「③流動比率」について、翌年度償還の企業債が計上されているもので、翌年度の料金収入と一般会計からの繰入金にて支払われるため、支払能力がないものではありません。
　「④企業債残高対給水収益比率」については、これまでの多額の建設投資に対し、ほぼ企業債で賄われているため、その償還が影響しているものの、平成２５年度をピークとし減少に転じております。
　「⑤料金回収率」について、一般会計繰入金の収入に依存している状態となっています。１００％に近づけるためには、料金の見直し等の検討が必要となります。
　「⑥給水原価」について、これまでの建設投資財源である企業債の支払利息と減価償却費が主な要因であり、費用の削減努力はしているものの、料金の見直し等にて根本的な改善策を考えていかなければなりません。</t>
    <phoneticPr fontId="4"/>
  </si>
  <si>
    <t>　昭和５８年上水道事業創設から４１年が経過し、
法定耐用年数を超えた管路は全体の１割ですが、年々増加していくこととなり、電気・計装・機械・その他付帯設備についても老朽化が進んでいるため計画性をもって更新していく必要があります。
　経営状況から鑑み、更新財源の確保は重要な課題となっており、施設の更新や耐震化等、中長期的な事業計画を策定し取り組まなければなりません。</t>
    <rPh sb="1" eb="3">
      <t>ショウワ</t>
    </rPh>
    <rPh sb="5" eb="6">
      <t>ネン</t>
    </rPh>
    <rPh sb="17" eb="18">
      <t>ネン</t>
    </rPh>
    <rPh sb="19" eb="21">
      <t>ケイカ</t>
    </rPh>
    <rPh sb="24" eb="26">
      <t>ホウテイ</t>
    </rPh>
    <rPh sb="26" eb="28">
      <t>タイヨウ</t>
    </rPh>
    <rPh sb="28" eb="30">
      <t>ネンスウ</t>
    </rPh>
    <rPh sb="31" eb="32">
      <t>コ</t>
    </rPh>
    <rPh sb="34" eb="36">
      <t>カンロ</t>
    </rPh>
    <rPh sb="37" eb="39">
      <t>ゼンタイ</t>
    </rPh>
    <rPh sb="41" eb="42">
      <t>ワリ</t>
    </rPh>
    <rPh sb="46" eb="48">
      <t>ネンネン</t>
    </rPh>
    <rPh sb="48" eb="50">
      <t>ゾウカ</t>
    </rPh>
    <rPh sb="60" eb="62">
      <t>デンキ</t>
    </rPh>
    <rPh sb="63" eb="65">
      <t>ケイソウ</t>
    </rPh>
    <rPh sb="66" eb="68">
      <t>キカイ</t>
    </rPh>
    <rPh sb="71" eb="72">
      <t>ホカ</t>
    </rPh>
    <rPh sb="72" eb="74">
      <t>フタイ</t>
    </rPh>
    <rPh sb="74" eb="76">
      <t>セツビ</t>
    </rPh>
    <rPh sb="81" eb="84">
      <t>ロウキュウカ</t>
    </rPh>
    <rPh sb="85" eb="86">
      <t>スス</t>
    </rPh>
    <rPh sb="105" eb="107">
      <t>ヒツヨウ</t>
    </rPh>
    <phoneticPr fontId="4"/>
  </si>
  <si>
    <t xml:space="preserve">　将来の施設・管路の更新が間近に迫っている状況から鑑みると、更新財源の確保が重要な課題となっており、中長期的な経営計画の策定が急務となっております。また、将来計画と合わせて、料金の見直しや建設改良積立金・内部留保資金の蓄積を進め、経営事業体の骨格を強固にし、施設等の更新に備える必要があります。
　今後の対応については、人口減少に伴うサービス需要の減少による有収水量及び料金収入の減少、施設の老朽化に伴う更新や修繕費の増加による一般会計繰入金への依存、公営企業に携わる人材の確保や近年の職員給与費の増加、物価高騰による営業費用の増加等の影響を踏まえ、経営戦略の見直しを行い、財務諸表を活用した透明性の高い経営を行うとともに、経営基盤の強化及び財政マネジメントの向上を図り、持続可能で健全な事業運営を推進していく。
</t>
    <rPh sb="149" eb="151">
      <t>コンゴ</t>
    </rPh>
    <rPh sb="152" eb="154">
      <t>タイオウ</t>
    </rPh>
    <rPh sb="179" eb="181">
      <t>ユウシュウ</t>
    </rPh>
    <rPh sb="181" eb="183">
      <t>スイリョウ</t>
    </rPh>
    <rPh sb="183" eb="184">
      <t>オヨ</t>
    </rPh>
    <rPh sb="185" eb="187">
      <t>リョウキン</t>
    </rPh>
    <rPh sb="187" eb="189">
      <t>シュウニュウ</t>
    </rPh>
    <rPh sb="266" eb="267">
      <t>トウ</t>
    </rPh>
    <rPh sb="268" eb="270">
      <t>エイキョウ</t>
    </rPh>
    <rPh sb="271" eb="272">
      <t>フ</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</si>
</sst>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05-4236-910E-39679803D8F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0005-4236-910E-39679803D8F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63.26</c:v>
                </c:pt>
                <c:pt idx="1">
                  <c:v>64.77</c:v>
                </c:pt>
                <c:pt idx="2">
                  <c:v>68.86</c:v>
                </c:pt>
                <c:pt idx="3">
                  <c:v>63.58</c:v>
                </c:pt>
                <c:pt idx="4">
                  <c:v>64.989999999999995</c:v>
                </c:pt>
              </c:numCache>
            </c:numRef>
          </c:val>
          <c:extLst>
            <c:ext xmlns:c16="http://schemas.microsoft.com/office/drawing/2014/chart" uri="{C3380CC4-5D6E-409C-BE32-E72D297353CC}">
              <c16:uniqueId val="{00000000-8481-4B93-BF97-1130B34CCDF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8481-4B93-BF97-1130B34CCDF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85.08</c:v>
                </c:pt>
                <c:pt idx="1">
                  <c:v>81.53</c:v>
                </c:pt>
                <c:pt idx="2">
                  <c:v>70.08</c:v>
                </c:pt>
                <c:pt idx="3">
                  <c:v>75.099999999999994</c:v>
                </c:pt>
                <c:pt idx="4">
                  <c:v>79.239999999999995</c:v>
                </c:pt>
              </c:numCache>
            </c:numRef>
          </c:val>
          <c:extLst>
            <c:ext xmlns:c16="http://schemas.microsoft.com/office/drawing/2014/chart" uri="{C3380CC4-5D6E-409C-BE32-E72D297353CC}">
              <c16:uniqueId val="{00000000-1CEC-4572-A1C3-A4D44BE5A01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1CEC-4572-A1C3-A4D44BE5A01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102.12</c:v>
                </c:pt>
                <c:pt idx="1">
                  <c:v>101.64</c:v>
                </c:pt>
                <c:pt idx="2">
                  <c:v>102.31</c:v>
                </c:pt>
                <c:pt idx="3">
                  <c:v>103.25</c:v>
                </c:pt>
                <c:pt idx="4">
                  <c:v>102.44</c:v>
                </c:pt>
              </c:numCache>
            </c:numRef>
          </c:val>
          <c:extLst>
            <c:ext xmlns:c16="http://schemas.microsoft.com/office/drawing/2014/chart" uri="{C3380CC4-5D6E-409C-BE32-E72D297353CC}">
              <c16:uniqueId val="{00000000-7078-4A60-81B5-93882CB88C3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7078-4A60-81B5-93882CB88C3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56.93</c:v>
                </c:pt>
                <c:pt idx="1">
                  <c:v>58.44</c:v>
                </c:pt>
                <c:pt idx="2">
                  <c:v>58.29</c:v>
                </c:pt>
                <c:pt idx="3">
                  <c:v>60.19</c:v>
                </c:pt>
                <c:pt idx="4">
                  <c:v>61.47</c:v>
                </c:pt>
              </c:numCache>
            </c:numRef>
          </c:val>
          <c:extLst>
            <c:ext xmlns:c16="http://schemas.microsoft.com/office/drawing/2014/chart" uri="{C3380CC4-5D6E-409C-BE32-E72D297353CC}">
              <c16:uniqueId val="{00000000-E227-43A7-939A-EA4E11ABC70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E227-43A7-939A-EA4E11ABC70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41-4BB1-AFF1-3995C2D7D96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5141-4BB1-AFF1-3995C2D7D96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36-4B00-9777-6A54AC5AB32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FE36-4B00-9777-6A54AC5AB32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112.66</c:v>
                </c:pt>
                <c:pt idx="1">
                  <c:v>125.46</c:v>
                </c:pt>
                <c:pt idx="2">
                  <c:v>61.64</c:v>
                </c:pt>
                <c:pt idx="3">
                  <c:v>83.96</c:v>
                </c:pt>
                <c:pt idx="4">
                  <c:v>101.28</c:v>
                </c:pt>
              </c:numCache>
            </c:numRef>
          </c:val>
          <c:extLst>
            <c:ext xmlns:c16="http://schemas.microsoft.com/office/drawing/2014/chart" uri="{C3380CC4-5D6E-409C-BE32-E72D297353CC}">
              <c16:uniqueId val="{00000000-D11D-405F-A68A-8ED79639F2A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D11D-405F-A68A-8ED79639F2A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985.94</c:v>
                </c:pt>
                <c:pt idx="1">
                  <c:v>869.75</c:v>
                </c:pt>
                <c:pt idx="2">
                  <c:v>1061.73</c:v>
                </c:pt>
                <c:pt idx="3">
                  <c:v>906.97</c:v>
                </c:pt>
                <c:pt idx="4">
                  <c:v>543.6</c:v>
                </c:pt>
              </c:numCache>
            </c:numRef>
          </c:val>
          <c:extLst>
            <c:ext xmlns:c16="http://schemas.microsoft.com/office/drawing/2014/chart" uri="{C3380CC4-5D6E-409C-BE32-E72D297353CC}">
              <c16:uniqueId val="{00000000-81D6-45B6-BA1B-0F6207C5C26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81D6-45B6-BA1B-0F6207C5C26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59.45</c:v>
                </c:pt>
                <c:pt idx="1">
                  <c:v>62.93</c:v>
                </c:pt>
                <c:pt idx="2">
                  <c:v>41.28</c:v>
                </c:pt>
                <c:pt idx="3">
                  <c:v>42.29</c:v>
                </c:pt>
                <c:pt idx="4">
                  <c:v>60.68</c:v>
                </c:pt>
              </c:numCache>
            </c:numRef>
          </c:val>
          <c:extLst>
            <c:ext xmlns:c16="http://schemas.microsoft.com/office/drawing/2014/chart" uri="{C3380CC4-5D6E-409C-BE32-E72D297353CC}">
              <c16:uniqueId val="{00000000-8923-4430-8E63-1EB3EB88DA6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8923-4430-8E63-1EB3EB88DA6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403.6</c:v>
                </c:pt>
                <c:pt idx="1">
                  <c:v>383.1</c:v>
                </c:pt>
                <c:pt idx="2">
                  <c:v>450.38</c:v>
                </c:pt>
                <c:pt idx="3">
                  <c:v>441.38</c:v>
                </c:pt>
                <c:pt idx="4">
                  <c:v>399.89</c:v>
                </c:pt>
              </c:numCache>
            </c:numRef>
          </c:val>
          <c:extLst>
            <c:ext xmlns:c16="http://schemas.microsoft.com/office/drawing/2014/chart" uri="{C3380CC4-5D6E-409C-BE32-E72D297353CC}">
              <c16:uniqueId val="{00000000-5F68-4994-AF54-1FDA97B50D7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5F68-4994-AF54-1FDA97B50D7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M46" zoomScale="90" zoomScaleNormal="90" workbookViewId="0">
      <selection activeCell="AT90" sqref="AT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青森県　東通村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15">
      <c r="A8" s="2"/>
      <c r="B8" s="68" t="str">
        <f>データ!$I$6</f>
        <v>法適用</v>
      </c>
      <c r="C8" s="69"/>
      <c r="D8" s="69"/>
      <c r="E8" s="69"/>
      <c r="F8" s="69"/>
      <c r="G8" s="69"/>
      <c r="H8" s="69"/>
      <c r="I8" s="68" t="str">
        <f>データ!$J$6</f>
        <v>水道事業</v>
      </c>
      <c r="J8" s="69"/>
      <c r="K8" s="69"/>
      <c r="L8" s="69"/>
      <c r="M8" s="69"/>
      <c r="N8" s="69"/>
      <c r="O8" s="70"/>
      <c r="P8" s="71" t="str">
        <f>データ!$K$6</f>
        <v>末端給水事業</v>
      </c>
      <c r="Q8" s="71"/>
      <c r="R8" s="71"/>
      <c r="S8" s="71"/>
      <c r="T8" s="71"/>
      <c r="U8" s="71"/>
      <c r="V8" s="71"/>
      <c r="W8" s="71" t="str">
        <f>データ!$L$6</f>
        <v>A8</v>
      </c>
      <c r="X8" s="71"/>
      <c r="Y8" s="71"/>
      <c r="Z8" s="71"/>
      <c r="AA8" s="71"/>
      <c r="AB8" s="71"/>
      <c r="AC8" s="71"/>
      <c r="AD8" s="71" t="str">
        <f>データ!$M$6</f>
        <v>非設置</v>
      </c>
      <c r="AE8" s="71"/>
      <c r="AF8" s="71"/>
      <c r="AG8" s="71"/>
      <c r="AH8" s="71"/>
      <c r="AI8" s="71"/>
      <c r="AJ8" s="71"/>
      <c r="AK8" s="2"/>
      <c r="AL8" s="62">
        <f>データ!$R$6</f>
        <v>5553</v>
      </c>
      <c r="AM8" s="62"/>
      <c r="AN8" s="62"/>
      <c r="AO8" s="62"/>
      <c r="AP8" s="62"/>
      <c r="AQ8" s="62"/>
      <c r="AR8" s="62"/>
      <c r="AS8" s="62"/>
      <c r="AT8" s="36">
        <f>データ!$S$6</f>
        <v>295.32</v>
      </c>
      <c r="AU8" s="37"/>
      <c r="AV8" s="37"/>
      <c r="AW8" s="37"/>
      <c r="AX8" s="37"/>
      <c r="AY8" s="37"/>
      <c r="AZ8" s="37"/>
      <c r="BA8" s="37"/>
      <c r="BB8" s="51">
        <f>データ!$T$6</f>
        <v>18.8</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15">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75.83</v>
      </c>
      <c r="J10" s="37"/>
      <c r="K10" s="37"/>
      <c r="L10" s="37"/>
      <c r="M10" s="37"/>
      <c r="N10" s="37"/>
      <c r="O10" s="61"/>
      <c r="P10" s="51">
        <f>データ!$P$6</f>
        <v>95.38</v>
      </c>
      <c r="Q10" s="51"/>
      <c r="R10" s="51"/>
      <c r="S10" s="51"/>
      <c r="T10" s="51"/>
      <c r="U10" s="51"/>
      <c r="V10" s="51"/>
      <c r="W10" s="62">
        <f>データ!$Q$6</f>
        <v>4532</v>
      </c>
      <c r="X10" s="62"/>
      <c r="Y10" s="62"/>
      <c r="Z10" s="62"/>
      <c r="AA10" s="62"/>
      <c r="AB10" s="62"/>
      <c r="AC10" s="62"/>
      <c r="AD10" s="2"/>
      <c r="AE10" s="2"/>
      <c r="AF10" s="2"/>
      <c r="AG10" s="2"/>
      <c r="AH10" s="2"/>
      <c r="AI10" s="2"/>
      <c r="AJ10" s="2"/>
      <c r="AK10" s="2"/>
      <c r="AL10" s="62">
        <f>データ!$U$6</f>
        <v>5242</v>
      </c>
      <c r="AM10" s="62"/>
      <c r="AN10" s="62"/>
      <c r="AO10" s="62"/>
      <c r="AP10" s="62"/>
      <c r="AQ10" s="62"/>
      <c r="AR10" s="62"/>
      <c r="AS10" s="62"/>
      <c r="AT10" s="36">
        <f>データ!$V$6</f>
        <v>78.5</v>
      </c>
      <c r="AU10" s="37"/>
      <c r="AV10" s="37"/>
      <c r="AW10" s="37"/>
      <c r="AX10" s="37"/>
      <c r="AY10" s="37"/>
      <c r="AZ10" s="37"/>
      <c r="BA10" s="37"/>
      <c r="BB10" s="51">
        <f>データ!$W$6</f>
        <v>66.78</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112</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Cw9KQiHKthG+yR6tUKM56grLy3KCLMVywb2ATOeqWbl1LxE9U2C8VgErzdpWJq5oBsiNHonNdbQg6FRqevQww==" saltValue="LRpn9uUm0yB156gkgiMO4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24244</v>
      </c>
      <c r="D6" s="20">
        <f t="shared" si="3"/>
        <v>46</v>
      </c>
      <c r="E6" s="20">
        <f t="shared" si="3"/>
        <v>1</v>
      </c>
      <c r="F6" s="20">
        <f t="shared" si="3"/>
        <v>0</v>
      </c>
      <c r="G6" s="20">
        <f t="shared" si="3"/>
        <v>1</v>
      </c>
      <c r="H6" s="20" t="str">
        <f t="shared" si="3"/>
        <v>青森県　東通村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75.83</v>
      </c>
      <c r="P6" s="21">
        <f t="shared" si="3"/>
        <v>95.38</v>
      </c>
      <c r="Q6" s="21">
        <f t="shared" si="3"/>
        <v>4532</v>
      </c>
      <c r="R6" s="21">
        <f t="shared" si="3"/>
        <v>5553</v>
      </c>
      <c r="S6" s="21">
        <f t="shared" si="3"/>
        <v>295.32</v>
      </c>
      <c r="T6" s="21">
        <f t="shared" si="3"/>
        <v>18.8</v>
      </c>
      <c r="U6" s="21">
        <f t="shared" si="3"/>
        <v>5242</v>
      </c>
      <c r="V6" s="21">
        <f t="shared" si="3"/>
        <v>78.5</v>
      </c>
      <c r="W6" s="21">
        <f t="shared" si="3"/>
        <v>66.78</v>
      </c>
      <c r="X6" s="22">
        <f>IF(X7="",NA(),X7)</f>
        <v>102.12</v>
      </c>
      <c r="Y6" s="22">
        <f t="shared" ref="Y6:AG6" si="4">IF(Y7="",NA(),Y7)</f>
        <v>101.64</v>
      </c>
      <c r="Z6" s="22">
        <f t="shared" si="4"/>
        <v>102.31</v>
      </c>
      <c r="AA6" s="22">
        <f t="shared" si="4"/>
        <v>103.25</v>
      </c>
      <c r="AB6" s="22">
        <f t="shared" si="4"/>
        <v>102.44</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112.66</v>
      </c>
      <c r="AU6" s="22">
        <f t="shared" ref="AU6:BC6" si="6">IF(AU7="",NA(),AU7)</f>
        <v>125.46</v>
      </c>
      <c r="AV6" s="22">
        <f t="shared" si="6"/>
        <v>61.64</v>
      </c>
      <c r="AW6" s="22">
        <f t="shared" si="6"/>
        <v>83.96</v>
      </c>
      <c r="AX6" s="22">
        <f t="shared" si="6"/>
        <v>101.28</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985.94</v>
      </c>
      <c r="BF6" s="22">
        <f t="shared" ref="BF6:BN6" si="7">IF(BF7="",NA(),BF7)</f>
        <v>869.75</v>
      </c>
      <c r="BG6" s="22">
        <f t="shared" si="7"/>
        <v>1061.73</v>
      </c>
      <c r="BH6" s="22">
        <f t="shared" si="7"/>
        <v>906.97</v>
      </c>
      <c r="BI6" s="22">
        <f t="shared" si="7"/>
        <v>543.6</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59.45</v>
      </c>
      <c r="BQ6" s="22">
        <f t="shared" ref="BQ6:BY6" si="8">IF(BQ7="",NA(),BQ7)</f>
        <v>62.93</v>
      </c>
      <c r="BR6" s="22">
        <f t="shared" si="8"/>
        <v>41.28</v>
      </c>
      <c r="BS6" s="22">
        <f t="shared" si="8"/>
        <v>42.29</v>
      </c>
      <c r="BT6" s="22">
        <f t="shared" si="8"/>
        <v>60.68</v>
      </c>
      <c r="BU6" s="22">
        <f t="shared" si="8"/>
        <v>82.78</v>
      </c>
      <c r="BV6" s="22">
        <f t="shared" si="8"/>
        <v>84.82</v>
      </c>
      <c r="BW6" s="22">
        <f t="shared" si="8"/>
        <v>82.29</v>
      </c>
      <c r="BX6" s="22">
        <f t="shared" si="8"/>
        <v>84.16</v>
      </c>
      <c r="BY6" s="22">
        <f t="shared" si="8"/>
        <v>81.45</v>
      </c>
      <c r="BZ6" s="21" t="str">
        <f>IF(BZ7="","",IF(BZ7="-","【-】","【"&amp;SUBSTITUTE(TEXT(BZ7,"#,##0.00"),"-","△")&amp;"】"))</f>
        <v>【97.59】</v>
      </c>
      <c r="CA6" s="22">
        <f>IF(CA7="",NA(),CA7)</f>
        <v>403.6</v>
      </c>
      <c r="CB6" s="22">
        <f t="shared" ref="CB6:CJ6" si="9">IF(CB7="",NA(),CB7)</f>
        <v>383.1</v>
      </c>
      <c r="CC6" s="22">
        <f t="shared" si="9"/>
        <v>450.38</v>
      </c>
      <c r="CD6" s="22">
        <f t="shared" si="9"/>
        <v>441.38</v>
      </c>
      <c r="CE6" s="22">
        <f t="shared" si="9"/>
        <v>399.89</v>
      </c>
      <c r="CF6" s="22">
        <f t="shared" si="9"/>
        <v>225.09</v>
      </c>
      <c r="CG6" s="22">
        <f t="shared" si="9"/>
        <v>224.82</v>
      </c>
      <c r="CH6" s="22">
        <f t="shared" si="9"/>
        <v>230.85</v>
      </c>
      <c r="CI6" s="22">
        <f t="shared" si="9"/>
        <v>230.21</v>
      </c>
      <c r="CJ6" s="22">
        <f t="shared" si="9"/>
        <v>240.31</v>
      </c>
      <c r="CK6" s="21" t="str">
        <f>IF(CK7="","",IF(CK7="-","【-】","【"&amp;SUBSTITUTE(TEXT(CK7,"#,##0.00"),"-","△")&amp;"】"))</f>
        <v>【181.66】</v>
      </c>
      <c r="CL6" s="22">
        <f>IF(CL7="",NA(),CL7)</f>
        <v>63.26</v>
      </c>
      <c r="CM6" s="22">
        <f t="shared" ref="CM6:CU6" si="10">IF(CM7="",NA(),CM7)</f>
        <v>64.77</v>
      </c>
      <c r="CN6" s="22">
        <f t="shared" si="10"/>
        <v>68.86</v>
      </c>
      <c r="CO6" s="22">
        <f t="shared" si="10"/>
        <v>63.58</v>
      </c>
      <c r="CP6" s="22">
        <f t="shared" si="10"/>
        <v>64.989999999999995</v>
      </c>
      <c r="CQ6" s="22">
        <f t="shared" si="10"/>
        <v>49.38</v>
      </c>
      <c r="CR6" s="22">
        <f t="shared" si="10"/>
        <v>50.09</v>
      </c>
      <c r="CS6" s="22">
        <f t="shared" si="10"/>
        <v>50.1</v>
      </c>
      <c r="CT6" s="22">
        <f t="shared" si="10"/>
        <v>49.76</v>
      </c>
      <c r="CU6" s="22">
        <f t="shared" si="10"/>
        <v>49.74</v>
      </c>
      <c r="CV6" s="21" t="str">
        <f>IF(CV7="","",IF(CV7="-","【-】","【"&amp;SUBSTITUTE(TEXT(CV7,"#,##0.00"),"-","△")&amp;"】"))</f>
        <v>【60.21】</v>
      </c>
      <c r="CW6" s="22">
        <f>IF(CW7="",NA(),CW7)</f>
        <v>85.08</v>
      </c>
      <c r="CX6" s="22">
        <f t="shared" ref="CX6:DF6" si="11">IF(CX7="",NA(),CX7)</f>
        <v>81.53</v>
      </c>
      <c r="CY6" s="22">
        <f t="shared" si="11"/>
        <v>70.08</v>
      </c>
      <c r="CZ6" s="22">
        <f t="shared" si="11"/>
        <v>75.099999999999994</v>
      </c>
      <c r="DA6" s="22">
        <f t="shared" si="11"/>
        <v>79.239999999999995</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56.93</v>
      </c>
      <c r="DI6" s="22">
        <f t="shared" ref="DI6:DQ6" si="12">IF(DI7="",NA(),DI7)</f>
        <v>58.44</v>
      </c>
      <c r="DJ6" s="22">
        <f t="shared" si="12"/>
        <v>58.29</v>
      </c>
      <c r="DK6" s="22">
        <f t="shared" si="12"/>
        <v>60.19</v>
      </c>
      <c r="DL6" s="22">
        <f t="shared" si="12"/>
        <v>61.47</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1">
        <f t="shared" si="13"/>
        <v>0</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24244</v>
      </c>
      <c r="D7" s="24">
        <v>46</v>
      </c>
      <c r="E7" s="24">
        <v>1</v>
      </c>
      <c r="F7" s="24">
        <v>0</v>
      </c>
      <c r="G7" s="24">
        <v>1</v>
      </c>
      <c r="H7" s="24" t="s">
        <v>93</v>
      </c>
      <c r="I7" s="24" t="s">
        <v>94</v>
      </c>
      <c r="J7" s="24" t="s">
        <v>95</v>
      </c>
      <c r="K7" s="24" t="s">
        <v>96</v>
      </c>
      <c r="L7" s="24" t="s">
        <v>97</v>
      </c>
      <c r="M7" s="24" t="s">
        <v>98</v>
      </c>
      <c r="N7" s="25" t="s">
        <v>99</v>
      </c>
      <c r="O7" s="25">
        <v>75.83</v>
      </c>
      <c r="P7" s="25">
        <v>95.38</v>
      </c>
      <c r="Q7" s="25">
        <v>4532</v>
      </c>
      <c r="R7" s="25">
        <v>5553</v>
      </c>
      <c r="S7" s="25">
        <v>295.32</v>
      </c>
      <c r="T7" s="25">
        <v>18.8</v>
      </c>
      <c r="U7" s="25">
        <v>5242</v>
      </c>
      <c r="V7" s="25">
        <v>78.5</v>
      </c>
      <c r="W7" s="25">
        <v>66.78</v>
      </c>
      <c r="X7" s="25">
        <v>102.12</v>
      </c>
      <c r="Y7" s="25">
        <v>101.64</v>
      </c>
      <c r="Z7" s="25">
        <v>102.31</v>
      </c>
      <c r="AA7" s="25">
        <v>103.25</v>
      </c>
      <c r="AB7" s="25">
        <v>102.44</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112.66</v>
      </c>
      <c r="AU7" s="25">
        <v>125.46</v>
      </c>
      <c r="AV7" s="25">
        <v>61.64</v>
      </c>
      <c r="AW7" s="25">
        <v>83.96</v>
      </c>
      <c r="AX7" s="25">
        <v>101.28</v>
      </c>
      <c r="AY7" s="25">
        <v>305.08</v>
      </c>
      <c r="AZ7" s="25">
        <v>305.33999999999997</v>
      </c>
      <c r="BA7" s="25">
        <v>310.01</v>
      </c>
      <c r="BB7" s="25">
        <v>311.12</v>
      </c>
      <c r="BC7" s="25">
        <v>293.51</v>
      </c>
      <c r="BD7" s="25">
        <v>239.69</v>
      </c>
      <c r="BE7" s="25">
        <v>985.94</v>
      </c>
      <c r="BF7" s="25">
        <v>869.75</v>
      </c>
      <c r="BG7" s="25">
        <v>1061.73</v>
      </c>
      <c r="BH7" s="25">
        <v>906.97</v>
      </c>
      <c r="BI7" s="25">
        <v>543.6</v>
      </c>
      <c r="BJ7" s="25">
        <v>585.59</v>
      </c>
      <c r="BK7" s="25">
        <v>561.34</v>
      </c>
      <c r="BL7" s="25">
        <v>538.33000000000004</v>
      </c>
      <c r="BM7" s="25">
        <v>515.14</v>
      </c>
      <c r="BN7" s="25">
        <v>498.34</v>
      </c>
      <c r="BO7" s="25">
        <v>264.86</v>
      </c>
      <c r="BP7" s="25">
        <v>59.45</v>
      </c>
      <c r="BQ7" s="25">
        <v>62.93</v>
      </c>
      <c r="BR7" s="25">
        <v>41.28</v>
      </c>
      <c r="BS7" s="25">
        <v>42.29</v>
      </c>
      <c r="BT7" s="25">
        <v>60.68</v>
      </c>
      <c r="BU7" s="25">
        <v>82.78</v>
      </c>
      <c r="BV7" s="25">
        <v>84.82</v>
      </c>
      <c r="BW7" s="25">
        <v>82.29</v>
      </c>
      <c r="BX7" s="25">
        <v>84.16</v>
      </c>
      <c r="BY7" s="25">
        <v>81.45</v>
      </c>
      <c r="BZ7" s="25">
        <v>97.59</v>
      </c>
      <c r="CA7" s="25">
        <v>403.6</v>
      </c>
      <c r="CB7" s="25">
        <v>383.1</v>
      </c>
      <c r="CC7" s="25">
        <v>450.38</v>
      </c>
      <c r="CD7" s="25">
        <v>441.38</v>
      </c>
      <c r="CE7" s="25">
        <v>399.89</v>
      </c>
      <c r="CF7" s="25">
        <v>225.09</v>
      </c>
      <c r="CG7" s="25">
        <v>224.82</v>
      </c>
      <c r="CH7" s="25">
        <v>230.85</v>
      </c>
      <c r="CI7" s="25">
        <v>230.21</v>
      </c>
      <c r="CJ7" s="25">
        <v>240.31</v>
      </c>
      <c r="CK7" s="25">
        <v>181.66</v>
      </c>
      <c r="CL7" s="25">
        <v>63.26</v>
      </c>
      <c r="CM7" s="25">
        <v>64.77</v>
      </c>
      <c r="CN7" s="25">
        <v>68.86</v>
      </c>
      <c r="CO7" s="25">
        <v>63.58</v>
      </c>
      <c r="CP7" s="25">
        <v>64.989999999999995</v>
      </c>
      <c r="CQ7" s="25">
        <v>49.38</v>
      </c>
      <c r="CR7" s="25">
        <v>50.09</v>
      </c>
      <c r="CS7" s="25">
        <v>50.1</v>
      </c>
      <c r="CT7" s="25">
        <v>49.76</v>
      </c>
      <c r="CU7" s="25">
        <v>49.74</v>
      </c>
      <c r="CV7" s="25">
        <v>60.21</v>
      </c>
      <c r="CW7" s="25">
        <v>85.08</v>
      </c>
      <c r="CX7" s="25">
        <v>81.53</v>
      </c>
      <c r="CY7" s="25">
        <v>70.08</v>
      </c>
      <c r="CZ7" s="25">
        <v>75.099999999999994</v>
      </c>
      <c r="DA7" s="25">
        <v>79.239999999999995</v>
      </c>
      <c r="DB7" s="25">
        <v>78.010000000000005</v>
      </c>
      <c r="DC7" s="25">
        <v>77.599999999999994</v>
      </c>
      <c r="DD7" s="25">
        <v>77.3</v>
      </c>
      <c r="DE7" s="25">
        <v>76.64</v>
      </c>
      <c r="DF7" s="25">
        <v>75.37</v>
      </c>
      <c r="DG7" s="25">
        <v>89.21</v>
      </c>
      <c r="DH7" s="25">
        <v>56.93</v>
      </c>
      <c r="DI7" s="25">
        <v>58.44</v>
      </c>
      <c r="DJ7" s="25">
        <v>58.29</v>
      </c>
      <c r="DK7" s="25">
        <v>60.19</v>
      </c>
      <c r="DL7" s="25">
        <v>61.47</v>
      </c>
      <c r="DM7" s="25">
        <v>47.5</v>
      </c>
      <c r="DN7" s="25">
        <v>48.41</v>
      </c>
      <c r="DO7" s="25">
        <v>50.02</v>
      </c>
      <c r="DP7" s="25">
        <v>51.38</v>
      </c>
      <c r="DQ7" s="25">
        <v>52.3</v>
      </c>
      <c r="DR7" s="25">
        <v>52.41</v>
      </c>
      <c r="DS7" s="25">
        <v>0</v>
      </c>
      <c r="DT7" s="25">
        <v>0</v>
      </c>
      <c r="DU7" s="25">
        <v>0</v>
      </c>
      <c r="DV7" s="25">
        <v>0</v>
      </c>
      <c r="DW7" s="25">
        <v>0</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　真大</cp:lastModifiedBy>
  <cp:lastPrinted>2026-02-15T14:36:24Z</cp:lastPrinted>
  <dcterms:created xsi:type="dcterms:W3CDTF">2025-12-12T09:10:49Z</dcterms:created>
  <dcterms:modified xsi:type="dcterms:W3CDTF">2026-02-16T01:36:16Z</dcterms:modified>
  <cp:category/>
</cp:coreProperties>
</file>